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ngel.palacio\Desktop\formatos circular 011\"/>
    </mc:Choice>
  </mc:AlternateContent>
  <xr:revisionPtr revIDLastSave="0" documentId="13_ncr:1_{80F29A4D-1A41-4576-A5C3-2E385BAAC16F}" xr6:coauthVersionLast="45" xr6:coauthVersionMax="46" xr10:uidLastSave="{00000000-0000-0000-0000-000000000000}"/>
  <bookViews>
    <workbookView xWindow="-120" yWindow="-120" windowWidth="20640" windowHeight="11160" firstSheet="3" activeTab="3" xr2:uid="{7572751B-5FB1-4AF4-85AF-51C196EFCA4F}"/>
  </bookViews>
  <sheets>
    <sheet name="tabla consolidado" sheetId="6" state="hidden" r:id="rId1"/>
    <sheet name="Hoja1" sheetId="1" state="hidden" r:id="rId2"/>
    <sheet name="acuerdos" sheetId="7" state="hidden" r:id="rId3"/>
    <sheet name="consolidado" sheetId="8" r:id="rId4"/>
  </sheets>
  <externalReferences>
    <externalReference r:id="rId5"/>
  </externalReferences>
  <definedNames>
    <definedName name="_xlnm._FilterDatabase" localSheetId="2" hidden="1">acuerdos!$A$1:$H$1</definedName>
    <definedName name="_xlnm._FilterDatabase" localSheetId="3" hidden="1">consolidado!$A$7:$AD$109</definedName>
    <definedName name="_xlnm._FilterDatabase" localSheetId="1" hidden="1">Hoja1!$A$1:$M$1</definedName>
    <definedName name="_xlnm._FilterDatabase" localSheetId="0" hidden="1">'tabla consolidado'!$A$4:$J$56</definedName>
  </definedNames>
  <calcPr calcId="191029"/>
  <pivotCaches>
    <pivotCache cacheId="2" r:id="rId6"/>
    <pivotCache cacheId="3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8" l="1"/>
  <c r="F28" i="8"/>
  <c r="F29" i="8"/>
  <c r="F30" i="8"/>
  <c r="F9" i="8"/>
  <c r="F43" i="8"/>
  <c r="F44" i="8"/>
  <c r="F53" i="8"/>
  <c r="F45" i="8"/>
  <c r="F46" i="8"/>
  <c r="F24" i="8"/>
  <c r="F31" i="8"/>
  <c r="F47" i="8"/>
  <c r="F25" i="8"/>
  <c r="F58" i="8"/>
  <c r="F54" i="8"/>
  <c r="F18" i="8"/>
  <c r="F26" i="8"/>
  <c r="F48" i="8"/>
  <c r="F49" i="8"/>
  <c r="F50" i="8"/>
  <c r="F32" i="8"/>
  <c r="F33" i="8"/>
  <c r="F51" i="8"/>
  <c r="F34" i="8"/>
  <c r="F35" i="8"/>
  <c r="F10" i="8"/>
  <c r="F11" i="8"/>
  <c r="F12" i="8"/>
  <c r="F19" i="8"/>
  <c r="F20" i="8"/>
  <c r="F27" i="8"/>
  <c r="F21" i="8"/>
  <c r="F57" i="8"/>
  <c r="E100" i="8"/>
  <c r="F100" i="8" s="1"/>
  <c r="E101" i="8"/>
  <c r="F101" i="8" s="1"/>
  <c r="E102" i="8"/>
  <c r="F102" i="8" s="1"/>
  <c r="E89" i="8"/>
  <c r="F89" i="8" s="1"/>
  <c r="X90" i="8"/>
  <c r="W90" i="8"/>
  <c r="V90" i="8"/>
  <c r="U90" i="8"/>
  <c r="E91" i="8"/>
  <c r="F91" i="8" s="1"/>
  <c r="E92" i="8"/>
  <c r="F92" i="8" s="1"/>
  <c r="E94" i="8"/>
  <c r="F94" i="8" s="1"/>
  <c r="E73" i="8"/>
  <c r="F73" i="8" s="1"/>
  <c r="T78" i="8"/>
  <c r="E72" i="8"/>
  <c r="F72" i="8" s="1"/>
  <c r="E71" i="8"/>
  <c r="F71" i="8" s="1"/>
  <c r="E69" i="8"/>
  <c r="F69" i="8" s="1"/>
  <c r="E65" i="8"/>
  <c r="F65" i="8" s="1"/>
  <c r="E63" i="8"/>
  <c r="F63" i="8" s="1"/>
  <c r="E64" i="8"/>
  <c r="F64" i="8" s="1"/>
  <c r="E61" i="8"/>
  <c r="F61" i="8" s="1"/>
  <c r="E66" i="8"/>
  <c r="F66" i="8" s="1"/>
  <c r="E62" i="8"/>
  <c r="F62" i="8" s="1"/>
  <c r="E60" i="8"/>
  <c r="F60" i="8" s="1"/>
  <c r="E59" i="8"/>
  <c r="F59" i="8" s="1"/>
  <c r="E67" i="8"/>
  <c r="F67" i="8" s="1"/>
  <c r="E52" i="8"/>
  <c r="P52" i="8" s="1"/>
  <c r="E56" i="8"/>
  <c r="F56" i="8" s="1"/>
  <c r="E55" i="8"/>
  <c r="F55" i="8" s="1"/>
  <c r="E36" i="8"/>
  <c r="F36" i="8" s="1"/>
  <c r="E39" i="8"/>
  <c r="F39" i="8" s="1"/>
  <c r="E37" i="8"/>
  <c r="F37" i="8" s="1"/>
  <c r="E38" i="8"/>
  <c r="F38" i="8" s="1"/>
  <c r="E40" i="8"/>
  <c r="F40" i="8" s="1"/>
  <c r="E41" i="8"/>
  <c r="F41" i="8" s="1"/>
  <c r="O31" i="8"/>
  <c r="E22" i="8"/>
  <c r="F22" i="8" s="1"/>
  <c r="J14" i="8"/>
  <c r="E16" i="8"/>
  <c r="F16" i="8" s="1"/>
  <c r="K16" i="8" s="1"/>
  <c r="E23" i="8"/>
  <c r="F23" i="8" s="1"/>
  <c r="E17" i="8"/>
  <c r="F17" i="8" s="1"/>
  <c r="F52" i="8" l="1"/>
  <c r="M2" i="1" l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</calcChain>
</file>

<file path=xl/sharedStrings.xml><?xml version="1.0" encoding="utf-8"?>
<sst xmlns="http://schemas.openxmlformats.org/spreadsheetml/2006/main" count="1271" uniqueCount="192">
  <si>
    <t>tipoIdAcreedor</t>
  </si>
  <si>
    <t>idAcreedor</t>
  </si>
  <si>
    <t>fechaCompromisoPago</t>
  </si>
  <si>
    <t>tipoValorConciliado</t>
  </si>
  <si>
    <t>valorPendiente</t>
  </si>
  <si>
    <t>valorConciliado</t>
  </si>
  <si>
    <t>valorPagado</t>
  </si>
  <si>
    <t>fechaPago</t>
  </si>
  <si>
    <t>NI</t>
  </si>
  <si>
    <t>Etiquetas de fila</t>
  </si>
  <si>
    <t>Total general</t>
  </si>
  <si>
    <t>Suma de valorPagado</t>
  </si>
  <si>
    <t>año</t>
  </si>
  <si>
    <t>diciembre</t>
  </si>
  <si>
    <t>mes</t>
  </si>
  <si>
    <t>octubre</t>
  </si>
  <si>
    <t>noviembre</t>
  </si>
  <si>
    <t>junio</t>
  </si>
  <si>
    <t>septiembre</t>
  </si>
  <si>
    <t>julio</t>
  </si>
  <si>
    <t>agosto</t>
  </si>
  <si>
    <t>Etiquetas de columna</t>
  </si>
  <si>
    <t>razon social</t>
  </si>
  <si>
    <t xml:space="preserve">OPTICA NUEVA VISION </t>
  </si>
  <si>
    <t>PATRICIA MARTÍNEZ DE MARIÑO</t>
  </si>
  <si>
    <t>OWER ROJAS RODRIGUEZ</t>
  </si>
  <si>
    <t>CLINICA REINA CATALINA S.A.S.</t>
  </si>
  <si>
    <t xml:space="preserve">CLINICA SANTA MARIA SAS </t>
  </si>
  <si>
    <t>CLINICA DE ESPECIALISTAS MARIA AUXILIADORA S.A.S.</t>
  </si>
  <si>
    <t>HOSPITAL SAN VICENTE DE PAUL DE LORICA</t>
  </si>
  <si>
    <t>MEDICADIZ</t>
  </si>
  <si>
    <t>CLINICA SAN RAFAEL LIMITADA</t>
  </si>
  <si>
    <t>ESE HOSPITAL DE MALAMBO</t>
  </si>
  <si>
    <t>HOSPITAL MATERNO INFANTIL DE SOLEDAD</t>
  </si>
  <si>
    <t>CENTRO DE SALUD AGRUPASALUD IPS LTDA</t>
  </si>
  <si>
    <t>FUNDACION AMIGOS DE LA SALUD</t>
  </si>
  <si>
    <t>CLINICA REGIONAL SAN JORGE IPS</t>
  </si>
  <si>
    <t>CLINICA SALUD SOCIAL S.A.S</t>
  </si>
  <si>
    <t>HOSPITAL MARINO ZULETA</t>
  </si>
  <si>
    <t>MEDICINA NUCLEAR S.A</t>
  </si>
  <si>
    <t>HOSPITAL DONALDO SAUL MORON MANJARREZ</t>
  </si>
  <si>
    <t>UNIDAD DE CUIDADOS INTENSIVOS RENACER LTDA</t>
  </si>
  <si>
    <t>SAIS IPS SAS</t>
  </si>
  <si>
    <t>SALUD VITAL DE COLOMBIA IPS SAS</t>
  </si>
  <si>
    <t>ASOCABILDOS IPSI</t>
  </si>
  <si>
    <t>HOSPITAL PABLO TOBON URIBE</t>
  </si>
  <si>
    <t>HOSPITAL MENTAL DE ANTIOQUIA</t>
  </si>
  <si>
    <t>ESE HOSPITAL JOSE CAYETANO VASQUEZ</t>
  </si>
  <si>
    <t>ESE HOSPITAL SAN JOSE DE MAICAO</t>
  </si>
  <si>
    <t>HOSPITAL SAN AGUSTIN DE FONSECA</t>
  </si>
  <si>
    <t>CLINICA VALLEDUPAR S.A</t>
  </si>
  <si>
    <t>CLINICA DEL CESAR S.A</t>
  </si>
  <si>
    <t>INSTITUTO NACIONAL DE CANCEROLOGIA</t>
  </si>
  <si>
    <t xml:space="preserve">UT UCI DE LA SABANA </t>
  </si>
  <si>
    <t>NEONATOLOGOS DE SUCRE LTDA</t>
  </si>
  <si>
    <t>INSTITUTO DE MEDICINA NUCLEAR - MEDINUCLEAR</t>
  </si>
  <si>
    <t>CLINICENTRO DE REHABILITACION CARDIACA Y PULMONAR LTDA</t>
  </si>
  <si>
    <t>CLINICA SAN MARTIN</t>
  </si>
  <si>
    <t>INSTITUTO DE REHABILITACION INTEGRAL CARITA FELICES LTDA</t>
  </si>
  <si>
    <t>CORPORACION CLINICA UNIVERSIDAD COOPERATIVA DE COLOMBIA</t>
  </si>
  <si>
    <t>HOSPITAL UNIVERSITARIO DE BUCARAMANGA LOS COMUNEROS</t>
  </si>
  <si>
    <t>CLINICA DE SALUD MENTAL Y REHABILITACION INTEGRAL MANANTIALES S.A.S</t>
  </si>
  <si>
    <t>CLINICA COLOMBIANA DEL RIÑON</t>
  </si>
  <si>
    <t>EMPRESA MULTIACTIVA DE SALUD SERMULTISALUD SAS</t>
  </si>
  <si>
    <t>UNIDAD DE CUIDADOS INTENSIVOS NEONATALES DE MAGANGUE "UCINMAG SAS"</t>
  </si>
  <si>
    <t>CLINICA LA VICTORIA S.A.S</t>
  </si>
  <si>
    <t>FUNDACION ATENCION NIÑOS ESPECIALES - FANES</t>
  </si>
  <si>
    <t>Dr. OCTAVIO MANJARREZ MISSATH S.A.S.</t>
  </si>
  <si>
    <t>CLINICA EQUIPO MEDICO DE ESPECIALISTAS DE COLOMBIA SAS</t>
  </si>
  <si>
    <t xml:space="preserve">ADMINISTRADORA HOSPITALARIA SAN JOSE </t>
  </si>
  <si>
    <t>Uromil S.A</t>
  </si>
  <si>
    <t>IPS EMPRESA DE SALUD DEL CARIBE S.A.S.</t>
  </si>
  <si>
    <t>DISTRIBUCIONES Y SERVICIOS UPAR SAS</t>
  </si>
  <si>
    <t>CENTRO DE GASTROENTEROLOGIA Y CIRUGIA LAPAROSCOPICA</t>
  </si>
  <si>
    <t>valor acuerdo</t>
  </si>
  <si>
    <t>SERVICIOS MEDICOS OLIMPUS I P S SOCIEDAD POR ACCIONES SIMPLIFICADA</t>
  </si>
  <si>
    <t>ESE HOSPITAL DE SANTO TOMAS</t>
  </si>
  <si>
    <t>ORGANIZACION CLINICA BONNADONA PREVENIR S.A.S.</t>
  </si>
  <si>
    <t>EMPRESA SOCIAL DEL ESTADO HOSPITAL SANTA ANA</t>
  </si>
  <si>
    <t>E.S.E. HOSPITAL MUNICIPAL DE SABANAGRANDE</t>
  </si>
  <si>
    <t>EMPRESA SOCIAL DEL ESTADO HOSPITAL DE JUAN DE ACOSTA</t>
  </si>
  <si>
    <t>ESE CENTRO DE SALUD CON CAMAS DE PALMAR DE VARELA</t>
  </si>
  <si>
    <t>TAMARA IMÁGENES DIAGNOSTICAS S.A.S</t>
  </si>
  <si>
    <t>EMPRESA SOCIAL DEL ESTADO HOSPITAL NIÑO JESUS DE BARRANQUILLA</t>
  </si>
  <si>
    <t>ESE CENTRO DE SALUD DE TUBARÁ</t>
  </si>
  <si>
    <t>ESE CENTRO MATERNO INFANTIL DE SABANALARGA</t>
  </si>
  <si>
    <t>MEDICINA ALTA COMPLEJIDAD S.A macsa</t>
  </si>
  <si>
    <t>RED DE SALUD DEL ORIENTE EMPRESA SOCIAL DEL ESTADO E.S.E</t>
  </si>
  <si>
    <t>EMPRESA SOCIAL DEL ESTADO CENTRO DE SALUD FE Y ESPERANZA SORACA</t>
  </si>
  <si>
    <t>EMPRESA SOCIAL DEL ESTADO HOSPITAL REGIONAL DE CHIQUINQUIRA</t>
  </si>
  <si>
    <t>EMPRESA SOCIAL DEL ESTADO DE VILLAVICENCIO</t>
  </si>
  <si>
    <t>ESE EMPRESA CENTRO DE SALUD CATAGENA DE INDIAS</t>
  </si>
  <si>
    <t>INSTITUTO DE CANCEROLOGIA DE SUCRE S.A.S.</t>
  </si>
  <si>
    <t>ESE HOSPITAL SANTA RITA DE CASSIA</t>
  </si>
  <si>
    <t>MEDICINA INTEGRAL I P S SA</t>
  </si>
  <si>
    <t>ORGANIZACION CLINICA GENERAL DEL NORTE</t>
  </si>
  <si>
    <t>ESE HOSPITAL DEPARTAMENTAL DE SABANALARGA</t>
  </si>
  <si>
    <t>ESE HOSPITAL DE PUERTO COLOMBIA</t>
  </si>
  <si>
    <t>HOSPITAL UNIVERSITARIO DEL VALLE EVARISTO GARCIA E.S.E.</t>
  </si>
  <si>
    <t>HOSPITAL REGIONAL NUESTRA SEÑORA DE LAS MERCEDES DE COROZAL E.S.E.</t>
  </si>
  <si>
    <t>ESE HOSPITAL CESAR URIBE PIEDRAHITA</t>
  </si>
  <si>
    <t>EMPRESA SOCIAL DEL ESTADO HOSPITAL SAN RAFAEL TUNJA</t>
  </si>
  <si>
    <t>HOSPITAL REGIONAL DE SOGAMOSO EMPRESA SOCIAL DEL ESTADO</t>
  </si>
  <si>
    <t>EMPRESA SOCIAL DEL ESTADO HOSPITAL REGIONAL DE DUITAMA</t>
  </si>
  <si>
    <t>HOSPITAL DEPARTAMENTAL DE VILLAVICENCIO E.S.E.</t>
  </si>
  <si>
    <t>EMPRESA SOCIAL DEL ESTADO HOSPITAL NUESTRA SEÑORA DE LOS REMEDIOS</t>
  </si>
  <si>
    <t>HOSPITAL UNIVERSITARIO DE SINCELEJO E.S.E</t>
  </si>
  <si>
    <t>HOSPITAL ROSARIO PUMAREJO DE LOPEZ - EMPRESA SOCIAL DEL ESTADO</t>
  </si>
  <si>
    <t>FUNDACION CAMPBELL</t>
  </si>
  <si>
    <t>EVALUAMOS IPS LTDA CLINICA LA ESPERANZA</t>
  </si>
  <si>
    <t>CENTRO DE SALUD DE SAMPUES E.S.E</t>
  </si>
  <si>
    <t>OINSAMED S.A.S.</t>
  </si>
  <si>
    <t>FUNDACION LUGAR DE ENCUENTRO SAN FRANCISCO DE ASIS</t>
  </si>
  <si>
    <t>MIRED BARRANQUILLA IPS SAS</t>
  </si>
  <si>
    <t>HOSPITAL REGIONAL II NIVEL DE SAN MARCOS</t>
  </si>
  <si>
    <t xml:space="preserve">HOSPITAL UNIVERSITARIO CARI ESE    </t>
  </si>
  <si>
    <t>CLINICA ESPECIALIZADA LA CONCEPCION S.A.S</t>
  </si>
  <si>
    <t>FUNDACION HOSPITAL UNIVERSITARIO METROPOLITNO</t>
  </si>
  <si>
    <t>FUNDACION VALLE DEL LILI</t>
  </si>
  <si>
    <t>Clínica San José de Luruaco IPS S.A.S</t>
  </si>
  <si>
    <t>UT UCI ADULTOS LAS MERCEDES DE COROZAL</t>
  </si>
  <si>
    <t>HOSPITAL REGIONAL DE MIRAFLORES</t>
  </si>
  <si>
    <t>E.s.e. Red De Servicios De Salud De Primer Nivel - Guaviare</t>
  </si>
  <si>
    <t>FUNDACION HOSPITAL UNIVERSIDAD DEL NORTE</t>
  </si>
  <si>
    <t>nit</t>
  </si>
  <si>
    <t>mes de cuota</t>
  </si>
  <si>
    <t>año de cuota</t>
  </si>
  <si>
    <t>30062021</t>
  </si>
  <si>
    <t>05072021</t>
  </si>
  <si>
    <t>05082021</t>
  </si>
  <si>
    <t>05092021</t>
  </si>
  <si>
    <t>05102021</t>
  </si>
  <si>
    <t>05112021</t>
  </si>
  <si>
    <t>ESE HOSPITAL UNIVERSITARIO SANTANDER</t>
  </si>
  <si>
    <t>FUNDACION CLINICA INFANTIL CLUB NOEL</t>
  </si>
  <si>
    <t>ESPECIALISTAS ASOCIADOS S.A</t>
  </si>
  <si>
    <t>FUNDACION HOSPITAL UNIVERSITARIO METROPOLITANO</t>
  </si>
  <si>
    <t>ESE HOSPITAL NIÑO JESUS DE BARRANQUILLA</t>
  </si>
  <si>
    <t>FUNDACION OFTALMOLOGICA DE SANTANDER  "FOSCAL"</t>
  </si>
  <si>
    <t>FRESENIUS MEDICAL CARE COLOMBIA S.A</t>
  </si>
  <si>
    <t>NIT</t>
  </si>
  <si>
    <t>PRESTADOR</t>
  </si>
  <si>
    <t>VALOR ACUERDO</t>
  </si>
  <si>
    <t>DESC. FIN. %</t>
  </si>
  <si>
    <t>VALOR A PAGAR</t>
  </si>
  <si>
    <t>FECHA DE ACUERDO</t>
  </si>
  <si>
    <t>No CUOTAS</t>
  </si>
  <si>
    <t>VITAL CARIBE S.A.S</t>
  </si>
  <si>
    <t>E.S.E ALEJANDRO PROSPERO REVEREND</t>
  </si>
  <si>
    <t>CLINICA MATERNO INFANTIL CASA DEL NIÑO</t>
  </si>
  <si>
    <t>NEFROUROS MOM SAS</t>
  </si>
  <si>
    <t>SER MEDIC IPS S.A.S</t>
  </si>
  <si>
    <t>LABORATORIO CLINICO OLYMPUS O ACUÑA TABORDA TARCIRA</t>
  </si>
  <si>
    <t>CLINICA SOMER S.A</t>
  </si>
  <si>
    <t>CLINICA ASOTRAUMAS S.A.S</t>
  </si>
  <si>
    <t>HOSPITAL REGIONAL SEGUNDO NIVEL DE ATENCION VALLE DE TENZA ESE</t>
  </si>
  <si>
    <t>CLINICA OFTALMOLOGICA UNIDAD LASER DEL ATLANTICA S.A</t>
  </si>
  <si>
    <t>SOCIEDAD CARDIOVASCULAR DEL CARIBE COLOMBIANO</t>
  </si>
  <si>
    <t>INVERCLINICAS S.A. CLINICA MURILLO</t>
  </si>
  <si>
    <t>FUNDACION ATENCION NIÑOS ESPECIALES FANES IPS</t>
  </si>
  <si>
    <t>LABORATORIO CLINICO AHB SANFORD S.A.S.</t>
  </si>
  <si>
    <t>OPTICA NUEVA VISION O MADELEINE FIGUEROA TAPIA</t>
  </si>
  <si>
    <t>CORPORACIÓN HOSPITALARIA JUAN CIUDAD</t>
  </si>
  <si>
    <t>INVERSIONES WJS S.A.S</t>
  </si>
  <si>
    <t>GASTROKIDS SAS</t>
  </si>
  <si>
    <t>ALTAMED IPS S.A.S</t>
  </si>
  <si>
    <t>RADIOIMAGENES RADIOLOGOS ASOCIADOS</t>
  </si>
  <si>
    <t>E.S.E. HOSPITAL SAN RAFAEL DE FUNDACION</t>
  </si>
  <si>
    <t>COMPAÑÍA COLOMBIANA DE SALUD COLSALUD S.A. CLINICA MAR CARIBE</t>
  </si>
  <si>
    <t>E.S.E HOSPITAL SANTANDER HERRERA DE PIVIJAY</t>
  </si>
  <si>
    <t>HOSPITAL REGIONAL SAN ANDRES DE CHIRIGUANA</t>
  </si>
  <si>
    <t>SOCIEDAD DE ONCOLOGIA Y HEMATOLOGIA DEL CEASAR</t>
  </si>
  <si>
    <t>E.S.E RIO GRANDE DE LA MAGDALENA</t>
  </si>
  <si>
    <t>FLOTA LA MACARENA</t>
  </si>
  <si>
    <t>FUNDACION CARDIOVASCULAR DE COLOMBIA ZONA FRANCA S.A</t>
  </si>
  <si>
    <t>CLINICA MATERNIDAD RAFAEL CALVO</t>
  </si>
  <si>
    <t>FUNDACION CENTRO COLOMBIANO DE EPILEPSIA Y ENFERMEDADES NEUROLOGICAS - FIRE</t>
  </si>
  <si>
    <t>PROMOTORA BOCAGRANDE S.A</t>
  </si>
  <si>
    <t>INTENSIVISTAS METERNIDAD RAFAEL CALVO C IPS S.A.</t>
  </si>
  <si>
    <t xml:space="preserve">ESE HOSPITAL  NUESTRA SEÑORA DEL CARMEN </t>
  </si>
  <si>
    <t>CLINICA BLAS DE LEZO S.A</t>
  </si>
  <si>
    <t>ESE HOSPITAL LOCAL SAN JUAN NEPOMUCENO</t>
  </si>
  <si>
    <t xml:space="preserve">FUNDACION UNIDAD DE CUIDADOS INTENSIVO DOÑA PILAR </t>
  </si>
  <si>
    <t xml:space="preserve">      195.524.439 </t>
  </si>
  <si>
    <t>CLINICA CARTAGENA DEL MAR S.A.S</t>
  </si>
  <si>
    <t>UROCLINICA DE CÓRDOBA S.A.S</t>
  </si>
  <si>
    <t>MESSER GROUP S.A</t>
  </si>
  <si>
    <t>HOSPITAL MUNICIPAL DE ALGECIRAS</t>
  </si>
  <si>
    <t>PROMOTORA CLINICA ZONA FRANCA DE URABA</t>
  </si>
  <si>
    <t>CIRCULAR EXTERNA  011 2020</t>
  </si>
  <si>
    <t>CONSOLIDADO ACUERDOS DE PAGOS</t>
  </si>
  <si>
    <r>
      <t>DESC. FIN.</t>
    </r>
    <r>
      <rPr>
        <b/>
        <sz val="11"/>
        <color theme="0"/>
        <rFont val="Calibri"/>
        <family val="2"/>
        <scheme val="minor"/>
      </rPr>
      <t xml:space="preserve"> $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</si>
</sst>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\-yyyy"/>
  </numFmts>
  <fonts count="5" x14ac:knownFonts="1"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pivotButton="1"/>
    <xf numFmtId="14" fontId="1" fillId="0" borderId="0" xfId="0" applyNumberFormat="1" applyFont="1" applyFill="1"/>
    <xf numFmtId="14" fontId="0" fillId="0" borderId="0" xfId="0" applyNumberFormat="1" applyFont="1" applyFill="1"/>
    <xf numFmtId="166" fontId="0" fillId="0" borderId="0" xfId="0" applyNumberFormat="1" applyFont="1" applyFill="1"/>
    <xf numFmtId="0" fontId="0" fillId="0" borderId="1" xfId="0" pivotButton="1" applyBorder="1"/>
    <xf numFmtId="165" fontId="0" fillId="0" borderId="1" xfId="0" applyNumberFormat="1" applyBorder="1"/>
    <xf numFmtId="0" fontId="0" fillId="0" borderId="1" xfId="0" applyBorder="1" applyAlignment="1">
      <alignment horizontal="left"/>
    </xf>
    <xf numFmtId="0" fontId="0" fillId="3" borderId="0" xfId="0" applyFont="1" applyFill="1"/>
    <xf numFmtId="0" fontId="0" fillId="0" borderId="1" xfId="0" applyBorder="1"/>
    <xf numFmtId="0" fontId="0" fillId="0" borderId="1" xfId="0" pivotButton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Fill="1"/>
    <xf numFmtId="165" fontId="1" fillId="0" borderId="0" xfId="1" applyNumberFormat="1" applyFont="1" applyFill="1"/>
    <xf numFmtId="0" fontId="0" fillId="0" borderId="0" xfId="0" applyFont="1" applyFill="1"/>
    <xf numFmtId="165" fontId="0" fillId="0" borderId="0" xfId="1" applyNumberFormat="1" applyFont="1" applyFill="1"/>
    <xf numFmtId="165" fontId="0" fillId="3" borderId="0" xfId="1" applyNumberFormat="1" applyFont="1" applyFill="1"/>
    <xf numFmtId="0" fontId="0" fillId="0" borderId="0" xfId="0" applyNumberFormat="1" applyFont="1" applyFill="1"/>
    <xf numFmtId="0" fontId="2" fillId="0" borderId="0" xfId="1" applyNumberFormat="1" applyFont="1" applyFill="1" applyBorder="1"/>
    <xf numFmtId="1" fontId="2" fillId="0" borderId="0" xfId="1" applyNumberFormat="1" applyFont="1" applyFill="1" applyBorder="1"/>
    <xf numFmtId="1" fontId="0" fillId="0" borderId="0" xfId="1" applyNumberFormat="1" applyFont="1" applyFill="1" applyBorder="1"/>
    <xf numFmtId="0" fontId="2" fillId="0" borderId="0" xfId="0" applyFont="1"/>
    <xf numFmtId="165" fontId="2" fillId="0" borderId="1" xfId="1" applyNumberFormat="1" applyFont="1" applyFill="1" applyBorder="1"/>
    <xf numFmtId="9" fontId="2" fillId="0" borderId="1" xfId="2" applyFont="1" applyFill="1" applyBorder="1" applyAlignment="1">
      <alignment horizontal="center"/>
    </xf>
    <xf numFmtId="165" fontId="2" fillId="0" borderId="0" xfId="1" applyNumberFormat="1" applyFont="1"/>
    <xf numFmtId="165" fontId="2" fillId="0" borderId="0" xfId="1" applyNumberFormat="1" applyFont="1" applyFill="1" applyBorder="1"/>
    <xf numFmtId="14" fontId="2" fillId="0" borderId="1" xfId="1" applyNumberFormat="1" applyFont="1" applyFill="1" applyBorder="1"/>
    <xf numFmtId="14" fontId="2" fillId="0" borderId="0" xfId="1" applyNumberFormat="1" applyFont="1"/>
    <xf numFmtId="165" fontId="2" fillId="0" borderId="5" xfId="1" applyNumberFormat="1" applyFont="1" applyFill="1" applyBorder="1"/>
    <xf numFmtId="165" fontId="1" fillId="0" borderId="0" xfId="1" applyNumberFormat="1" applyFont="1"/>
    <xf numFmtId="165" fontId="4" fillId="4" borderId="1" xfId="1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17" fontId="4" fillId="4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0" xfId="0" applyFont="1" applyFill="1"/>
    <xf numFmtId="165" fontId="2" fillId="0" borderId="3" xfId="1" applyNumberFormat="1" applyFont="1" applyFill="1" applyBorder="1"/>
    <xf numFmtId="14" fontId="2" fillId="0" borderId="4" xfId="1" applyNumberFormat="1" applyFont="1" applyFill="1" applyBorder="1"/>
  </cellXfs>
  <cellStyles count="3">
    <cellStyle name="Millares" xfId="1" builtinId="3"/>
    <cellStyle name="Normal" xfId="0" builtinId="0"/>
    <cellStyle name="Porcentaje" xfId="2" builtinId="5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/>
    </dxf>
    <dxf>
      <alignment horizontal="center"/>
    </dxf>
    <dxf>
      <alignment horizontal="center"/>
    </dxf>
    <dxf>
      <numFmt numFmtId="165" formatCode="_(* #,##0_);_(* \(#,##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horizontal="center"/>
    </dxf>
    <dxf>
      <numFmt numFmtId="165" formatCode="_(* #,##0_);_(* \(#,##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microsoft.com/office/2017/10/relationships/person" Target="persons/perso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gel.palacio/AppData/Local/Microsoft/Windows/INetCache/Content.Outlook/1BURD7BC/ACUERDOS%20DE%20PAGO%20-%20CAJACOPI%20EP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UERDOS FIRMADOS"/>
      <sheetName val="Hoja1"/>
      <sheetName val="Hoja2"/>
      <sheetName val="ACUERDOS PENDIENTES"/>
      <sheetName val="ACUERDOS SUPERINTENDENCIA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NIT</v>
          </cell>
          <cell r="D1" t="str">
            <v>VALOR ACUERDO</v>
          </cell>
        </row>
        <row r="2">
          <cell r="C2">
            <v>0</v>
          </cell>
          <cell r="D2">
            <v>0</v>
          </cell>
        </row>
        <row r="3">
          <cell r="C3">
            <v>0</v>
          </cell>
          <cell r="D3">
            <v>0</v>
          </cell>
        </row>
        <row r="4">
          <cell r="C4">
            <v>0</v>
          </cell>
          <cell r="D4">
            <v>0</v>
          </cell>
        </row>
        <row r="5">
          <cell r="C5">
            <v>0</v>
          </cell>
          <cell r="D5">
            <v>0</v>
          </cell>
        </row>
        <row r="6">
          <cell r="C6">
            <v>33069633</v>
          </cell>
          <cell r="D6">
            <v>16392900</v>
          </cell>
        </row>
        <row r="7">
          <cell r="C7">
            <v>33069633</v>
          </cell>
          <cell r="D7">
            <v>6392900</v>
          </cell>
        </row>
        <row r="8">
          <cell r="C8">
            <v>33201571</v>
          </cell>
          <cell r="D8">
            <v>12076331</v>
          </cell>
        </row>
        <row r="9">
          <cell r="C9">
            <v>41323666</v>
          </cell>
          <cell r="D9">
            <v>22553000</v>
          </cell>
        </row>
        <row r="10">
          <cell r="C10">
            <v>41323666</v>
          </cell>
          <cell r="D10">
            <v>11276500</v>
          </cell>
        </row>
        <row r="11">
          <cell r="C11">
            <v>73583999</v>
          </cell>
          <cell r="D11">
            <v>4479680</v>
          </cell>
        </row>
        <row r="12">
          <cell r="C12">
            <v>800067514</v>
          </cell>
          <cell r="D12">
            <v>650244420</v>
          </cell>
        </row>
        <row r="13">
          <cell r="C13">
            <v>800179966</v>
          </cell>
          <cell r="D13">
            <v>854593420</v>
          </cell>
        </row>
        <row r="14">
          <cell r="C14">
            <v>800179966</v>
          </cell>
          <cell r="D14">
            <v>278464426</v>
          </cell>
        </row>
        <row r="15">
          <cell r="C15">
            <v>800183943</v>
          </cell>
          <cell r="D15">
            <v>672515845.82000005</v>
          </cell>
        </row>
        <row r="16">
          <cell r="C16">
            <v>800197217</v>
          </cell>
          <cell r="D16">
            <v>238156160</v>
          </cell>
        </row>
        <row r="17">
          <cell r="C17">
            <v>800204153</v>
          </cell>
          <cell r="D17">
            <v>408571426</v>
          </cell>
        </row>
        <row r="18">
          <cell r="C18">
            <v>800209891</v>
          </cell>
          <cell r="D18">
            <v>12037383</v>
          </cell>
        </row>
        <row r="19">
          <cell r="C19">
            <v>800222844</v>
          </cell>
          <cell r="D19">
            <v>276265220</v>
          </cell>
        </row>
        <row r="20">
          <cell r="C20">
            <v>800230659</v>
          </cell>
          <cell r="D20">
            <v>19015561</v>
          </cell>
        </row>
        <row r="21">
          <cell r="C21">
            <v>800254132</v>
          </cell>
          <cell r="D21">
            <v>715481.92</v>
          </cell>
        </row>
        <row r="22">
          <cell r="C22">
            <v>802003213</v>
          </cell>
          <cell r="D22">
            <v>4458481</v>
          </cell>
        </row>
        <row r="23">
          <cell r="C23">
            <v>802009650</v>
          </cell>
          <cell r="D23">
            <v>14778731.819999998</v>
          </cell>
        </row>
        <row r="24">
          <cell r="C24">
            <v>802009783</v>
          </cell>
          <cell r="D24">
            <v>587188853.57000005</v>
          </cell>
        </row>
        <row r="25">
          <cell r="C25">
            <v>802010728</v>
          </cell>
          <cell r="D25">
            <v>503311023</v>
          </cell>
        </row>
        <row r="26">
          <cell r="C26">
            <v>802013023</v>
          </cell>
          <cell r="D26">
            <v>68273680</v>
          </cell>
        </row>
        <row r="27">
          <cell r="C27">
            <v>802015154</v>
          </cell>
          <cell r="D27">
            <v>28341398</v>
          </cell>
        </row>
        <row r="28">
          <cell r="C28">
            <v>802020128</v>
          </cell>
          <cell r="D28">
            <v>11009621</v>
          </cell>
        </row>
        <row r="29">
          <cell r="C29">
            <v>802020334</v>
          </cell>
          <cell r="D29">
            <v>49750662</v>
          </cell>
        </row>
        <row r="30">
          <cell r="C30">
            <v>802022775</v>
          </cell>
          <cell r="D30">
            <v>167292409</v>
          </cell>
        </row>
        <row r="31">
          <cell r="C31">
            <v>806004548</v>
          </cell>
          <cell r="D31">
            <v>20354204</v>
          </cell>
        </row>
        <row r="32">
          <cell r="C32">
            <v>806007650</v>
          </cell>
          <cell r="D32">
            <v>8042829</v>
          </cell>
        </row>
        <row r="33">
          <cell r="C33">
            <v>806013598</v>
          </cell>
          <cell r="D33">
            <v>272000000</v>
          </cell>
        </row>
        <row r="34">
          <cell r="C34">
            <v>812004935</v>
          </cell>
          <cell r="D34">
            <v>1257860122</v>
          </cell>
        </row>
        <row r="35">
          <cell r="C35">
            <v>812005522</v>
          </cell>
          <cell r="D35">
            <v>1624646542</v>
          </cell>
        </row>
        <row r="36">
          <cell r="C36">
            <v>812005644</v>
          </cell>
          <cell r="D36">
            <v>47465473</v>
          </cell>
        </row>
        <row r="37">
          <cell r="C37">
            <v>819001363</v>
          </cell>
          <cell r="D37">
            <v>4596493</v>
          </cell>
        </row>
        <row r="38">
          <cell r="C38">
            <v>819002176</v>
          </cell>
          <cell r="D38">
            <v>149643825.53999999</v>
          </cell>
        </row>
        <row r="39">
          <cell r="C39">
            <v>819002176</v>
          </cell>
          <cell r="D39">
            <v>76623144</v>
          </cell>
        </row>
        <row r="40">
          <cell r="C40">
            <v>819004070</v>
          </cell>
          <cell r="D40">
            <v>124566646</v>
          </cell>
        </row>
        <row r="41">
          <cell r="C41">
            <v>819004070</v>
          </cell>
          <cell r="D41">
            <v>87913246.99999994</v>
          </cell>
        </row>
        <row r="42">
          <cell r="C42">
            <v>819005916</v>
          </cell>
          <cell r="D42">
            <v>63042426</v>
          </cell>
        </row>
        <row r="43">
          <cell r="C43">
            <v>819006384</v>
          </cell>
          <cell r="D43">
            <v>0</v>
          </cell>
        </row>
        <row r="44">
          <cell r="C44">
            <v>823002991</v>
          </cell>
          <cell r="D44">
            <v>12960945</v>
          </cell>
        </row>
        <row r="45">
          <cell r="C45">
            <v>824000204</v>
          </cell>
          <cell r="D45">
            <v>50915776</v>
          </cell>
        </row>
        <row r="46">
          <cell r="C46">
            <v>824000687</v>
          </cell>
          <cell r="D46">
            <v>649390138</v>
          </cell>
        </row>
        <row r="47">
          <cell r="C47">
            <v>824000687</v>
          </cell>
          <cell r="D47">
            <v>1090576708</v>
          </cell>
        </row>
        <row r="48">
          <cell r="C48">
            <v>824004330</v>
          </cell>
          <cell r="D48">
            <v>64437177</v>
          </cell>
        </row>
        <row r="49">
          <cell r="C49">
            <v>824006068</v>
          </cell>
          <cell r="D49">
            <v>0</v>
          </cell>
        </row>
        <row r="50">
          <cell r="C50">
            <v>825001119</v>
          </cell>
          <cell r="D50">
            <v>28842992</v>
          </cell>
        </row>
        <row r="51">
          <cell r="C51">
            <v>825001119</v>
          </cell>
          <cell r="D51">
            <v>38425534</v>
          </cell>
        </row>
        <row r="52">
          <cell r="C52">
            <v>825003080</v>
          </cell>
          <cell r="D52">
            <v>3328993690.5799994</v>
          </cell>
        </row>
        <row r="53">
          <cell r="C53">
            <v>825003378</v>
          </cell>
          <cell r="D53">
            <v>1216289651</v>
          </cell>
        </row>
        <row r="54">
          <cell r="C54">
            <v>825003685</v>
          </cell>
          <cell r="D54">
            <v>216728888</v>
          </cell>
        </row>
        <row r="55">
          <cell r="C55">
            <v>825003685</v>
          </cell>
          <cell r="D55">
            <v>500446906</v>
          </cell>
        </row>
        <row r="56">
          <cell r="C56">
            <v>830120157</v>
          </cell>
          <cell r="D56">
            <v>200000000</v>
          </cell>
        </row>
        <row r="57">
          <cell r="C57">
            <v>830124110</v>
          </cell>
          <cell r="D57">
            <v>44189477</v>
          </cell>
        </row>
        <row r="58">
          <cell r="C58">
            <v>832001411</v>
          </cell>
          <cell r="D58">
            <v>4970762</v>
          </cell>
        </row>
        <row r="59">
          <cell r="C59">
            <v>832010048</v>
          </cell>
          <cell r="D59">
            <v>29402570</v>
          </cell>
        </row>
        <row r="60">
          <cell r="C60">
            <v>839000145</v>
          </cell>
          <cell r="D60">
            <v>127572591</v>
          </cell>
        </row>
        <row r="61">
          <cell r="C61">
            <v>846000471</v>
          </cell>
          <cell r="D61">
            <v>3023350</v>
          </cell>
        </row>
        <row r="62">
          <cell r="C62">
            <v>860010783</v>
          </cell>
          <cell r="D62">
            <v>456963</v>
          </cell>
        </row>
        <row r="63">
          <cell r="C63">
            <v>860013874</v>
          </cell>
          <cell r="D63">
            <v>50000000</v>
          </cell>
        </row>
        <row r="64">
          <cell r="C64">
            <v>860066191</v>
          </cell>
          <cell r="D64">
            <v>59582674</v>
          </cell>
        </row>
        <row r="65">
          <cell r="C65">
            <v>860090566</v>
          </cell>
          <cell r="D65">
            <v>7433369</v>
          </cell>
        </row>
        <row r="66">
          <cell r="C66">
            <v>890116783</v>
          </cell>
          <cell r="D66">
            <v>408781147</v>
          </cell>
        </row>
        <row r="67">
          <cell r="C67">
            <v>890316171</v>
          </cell>
          <cell r="D67">
            <v>68347805</v>
          </cell>
        </row>
        <row r="68">
          <cell r="C68">
            <v>890901826</v>
          </cell>
          <cell r="D68">
            <v>168349320</v>
          </cell>
        </row>
        <row r="69">
          <cell r="C69">
            <v>890901826</v>
          </cell>
          <cell r="D69">
            <v>28829599</v>
          </cell>
        </row>
        <row r="70">
          <cell r="C70">
            <v>890905166</v>
          </cell>
          <cell r="D70">
            <v>2076727</v>
          </cell>
        </row>
        <row r="71">
          <cell r="C71">
            <v>890939936</v>
          </cell>
          <cell r="D71">
            <v>2500000</v>
          </cell>
        </row>
        <row r="72">
          <cell r="C72">
            <v>891080015</v>
          </cell>
          <cell r="D72">
            <v>53589851</v>
          </cell>
        </row>
        <row r="73">
          <cell r="C73">
            <v>891500084</v>
          </cell>
          <cell r="D73">
            <v>21986868</v>
          </cell>
        </row>
        <row r="74">
          <cell r="C74">
            <v>891702882</v>
          </cell>
          <cell r="D74">
            <v>32843067</v>
          </cell>
        </row>
        <row r="75">
          <cell r="C75">
            <v>891780008</v>
          </cell>
          <cell r="D75">
            <v>284775411</v>
          </cell>
        </row>
        <row r="76">
          <cell r="C76">
            <v>891800570</v>
          </cell>
          <cell r="D76">
            <v>7153188</v>
          </cell>
        </row>
        <row r="77">
          <cell r="C77">
            <v>892120115</v>
          </cell>
          <cell r="D77">
            <v>178810739.52999997</v>
          </cell>
        </row>
        <row r="78">
          <cell r="C78">
            <v>892170002</v>
          </cell>
          <cell r="D78">
            <v>111736197</v>
          </cell>
        </row>
        <row r="79">
          <cell r="C79">
            <v>892300175</v>
          </cell>
          <cell r="D79">
            <v>182182278</v>
          </cell>
        </row>
        <row r="80">
          <cell r="C80">
            <v>892300708</v>
          </cell>
          <cell r="D80">
            <v>766450529</v>
          </cell>
        </row>
        <row r="81">
          <cell r="C81">
            <v>892300979</v>
          </cell>
          <cell r="D81">
            <v>909209249</v>
          </cell>
        </row>
        <row r="82">
          <cell r="C82">
            <v>892300979</v>
          </cell>
          <cell r="D82">
            <v>1210869766</v>
          </cell>
        </row>
        <row r="83">
          <cell r="C83">
            <v>892300979</v>
          </cell>
          <cell r="D83">
            <v>307978702</v>
          </cell>
        </row>
        <row r="84">
          <cell r="C84">
            <v>892300979</v>
          </cell>
          <cell r="D84">
            <v>773310669</v>
          </cell>
        </row>
        <row r="85">
          <cell r="C85">
            <v>899999092</v>
          </cell>
          <cell r="D85">
            <v>584333368</v>
          </cell>
        </row>
        <row r="86">
          <cell r="C86">
            <v>900004894</v>
          </cell>
          <cell r="D86">
            <v>10727620</v>
          </cell>
        </row>
        <row r="87">
          <cell r="C87">
            <v>900016636</v>
          </cell>
          <cell r="D87">
            <v>324295418</v>
          </cell>
        </row>
        <row r="88">
          <cell r="C88">
            <v>900016636</v>
          </cell>
          <cell r="D88">
            <v>0</v>
          </cell>
        </row>
        <row r="89">
          <cell r="C89">
            <v>900016636</v>
          </cell>
          <cell r="D89">
            <v>21709069</v>
          </cell>
        </row>
        <row r="90">
          <cell r="C90">
            <v>900056127</v>
          </cell>
          <cell r="D90">
            <v>61791927</v>
          </cell>
        </row>
        <row r="91">
          <cell r="C91">
            <v>900112364</v>
          </cell>
          <cell r="D91">
            <v>72496567.700000048</v>
          </cell>
        </row>
        <row r="92">
          <cell r="C92">
            <v>900119417</v>
          </cell>
          <cell r="D92">
            <v>14281492</v>
          </cell>
        </row>
        <row r="93">
          <cell r="C93">
            <v>900120098</v>
          </cell>
          <cell r="D93">
            <v>71746744</v>
          </cell>
        </row>
        <row r="94">
          <cell r="C94">
            <v>900123612</v>
          </cell>
          <cell r="D94">
            <v>75147684</v>
          </cell>
        </row>
        <row r="95">
          <cell r="C95">
            <v>900146332</v>
          </cell>
          <cell r="D95">
            <v>413820816</v>
          </cell>
        </row>
        <row r="96">
          <cell r="C96">
            <v>900161116</v>
          </cell>
          <cell r="D96">
            <v>179583248</v>
          </cell>
        </row>
        <row r="97">
          <cell r="C97">
            <v>900164285</v>
          </cell>
          <cell r="D97">
            <v>19420815</v>
          </cell>
        </row>
        <row r="98">
          <cell r="C98">
            <v>900174875</v>
          </cell>
          <cell r="D98">
            <v>137956366</v>
          </cell>
        </row>
        <row r="99">
          <cell r="C99">
            <v>900196347</v>
          </cell>
          <cell r="D99">
            <v>0</v>
          </cell>
        </row>
        <row r="100">
          <cell r="C100">
            <v>900196347</v>
          </cell>
          <cell r="D100">
            <v>0</v>
          </cell>
        </row>
        <row r="101">
          <cell r="C101">
            <v>900210981</v>
          </cell>
          <cell r="D101">
            <v>11752233</v>
          </cell>
        </row>
        <row r="102">
          <cell r="C102">
            <v>900211912</v>
          </cell>
          <cell r="D102">
            <v>24521315</v>
          </cell>
        </row>
        <row r="103">
          <cell r="C103">
            <v>900213617</v>
          </cell>
          <cell r="D103">
            <v>659960967</v>
          </cell>
        </row>
        <row r="104">
          <cell r="C104">
            <v>900240018</v>
          </cell>
          <cell r="D104">
            <v>1435473</v>
          </cell>
        </row>
        <row r="105">
          <cell r="C105">
            <v>900246954</v>
          </cell>
          <cell r="D105">
            <v>48400626</v>
          </cell>
        </row>
        <row r="106">
          <cell r="C106">
            <v>900249014</v>
          </cell>
          <cell r="D106">
            <v>45847773.740000002</v>
          </cell>
        </row>
        <row r="107">
          <cell r="C107">
            <v>900345765</v>
          </cell>
          <cell r="D107">
            <v>19584860.329999994</v>
          </cell>
        </row>
        <row r="108">
          <cell r="C108">
            <v>900349109</v>
          </cell>
          <cell r="D108">
            <v>44367430</v>
          </cell>
        </row>
        <row r="109">
          <cell r="C109">
            <v>900353345</v>
          </cell>
          <cell r="D109">
            <v>66880667</v>
          </cell>
        </row>
        <row r="110">
          <cell r="C110">
            <v>900378914</v>
          </cell>
          <cell r="D110">
            <v>171112385.69999999</v>
          </cell>
        </row>
        <row r="111">
          <cell r="C111">
            <v>900421287</v>
          </cell>
          <cell r="D111">
            <v>39017578</v>
          </cell>
        </row>
        <row r="112">
          <cell r="C112">
            <v>900429130</v>
          </cell>
          <cell r="D112">
            <v>75445700</v>
          </cell>
        </row>
        <row r="113">
          <cell r="C113">
            <v>900429130</v>
          </cell>
          <cell r="D113">
            <v>75445700</v>
          </cell>
        </row>
        <row r="114">
          <cell r="C114">
            <v>900431550</v>
          </cell>
          <cell r="D114">
            <v>28856108</v>
          </cell>
        </row>
        <row r="115">
          <cell r="C115">
            <v>900449203</v>
          </cell>
          <cell r="D115">
            <v>46937408</v>
          </cell>
        </row>
        <row r="116">
          <cell r="C116">
            <v>900454409</v>
          </cell>
          <cell r="D116">
            <v>29503037</v>
          </cell>
        </row>
        <row r="117">
          <cell r="C117">
            <v>900468210</v>
          </cell>
          <cell r="D117">
            <v>174937861</v>
          </cell>
        </row>
        <row r="118">
          <cell r="C118">
            <v>900493018</v>
          </cell>
          <cell r="D118">
            <v>6339996</v>
          </cell>
        </row>
        <row r="119">
          <cell r="C119">
            <v>900502264</v>
          </cell>
          <cell r="D119">
            <v>0</v>
          </cell>
        </row>
        <row r="120">
          <cell r="C120">
            <v>900513306</v>
          </cell>
          <cell r="D120">
            <v>0</v>
          </cell>
        </row>
        <row r="121">
          <cell r="C121">
            <v>900517452</v>
          </cell>
          <cell r="D121">
            <v>10092000</v>
          </cell>
        </row>
        <row r="122">
          <cell r="C122">
            <v>900517452</v>
          </cell>
          <cell r="D122">
            <v>319672000</v>
          </cell>
        </row>
        <row r="123">
          <cell r="C123">
            <v>900517512</v>
          </cell>
          <cell r="D123">
            <v>11925235</v>
          </cell>
        </row>
        <row r="124">
          <cell r="C124">
            <v>900518251</v>
          </cell>
          <cell r="D124">
            <v>20317000</v>
          </cell>
        </row>
        <row r="125">
          <cell r="C125">
            <v>900526843</v>
          </cell>
          <cell r="D125">
            <v>43478449</v>
          </cell>
        </row>
        <row r="126">
          <cell r="C126">
            <v>900534382</v>
          </cell>
          <cell r="D126">
            <v>256057462</v>
          </cell>
        </row>
        <row r="127">
          <cell r="C127">
            <v>900580653</v>
          </cell>
          <cell r="D127">
            <v>339884732</v>
          </cell>
        </row>
        <row r="128">
          <cell r="C128">
            <v>900593091</v>
          </cell>
          <cell r="D128">
            <v>29112500</v>
          </cell>
        </row>
        <row r="129">
          <cell r="C129">
            <v>900594169</v>
          </cell>
          <cell r="D129">
            <v>51022391</v>
          </cell>
        </row>
        <row r="130">
          <cell r="C130">
            <v>900594442</v>
          </cell>
          <cell r="D130">
            <v>41763283</v>
          </cell>
        </row>
        <row r="131">
          <cell r="C131">
            <v>900622320</v>
          </cell>
          <cell r="D131">
            <v>60615808</v>
          </cell>
        </row>
        <row r="132">
          <cell r="C132">
            <v>900636563</v>
          </cell>
          <cell r="D132">
            <v>0</v>
          </cell>
        </row>
        <row r="133">
          <cell r="C133">
            <v>900699086</v>
          </cell>
          <cell r="D133">
            <v>15415625</v>
          </cell>
        </row>
        <row r="134">
          <cell r="C134">
            <v>900714155</v>
          </cell>
          <cell r="D134">
            <v>9252548</v>
          </cell>
        </row>
        <row r="135">
          <cell r="C135">
            <v>900729157</v>
          </cell>
          <cell r="D135">
            <v>0</v>
          </cell>
        </row>
        <row r="136">
          <cell r="C136">
            <v>900735719</v>
          </cell>
          <cell r="D136">
            <v>135266914</v>
          </cell>
        </row>
        <row r="137">
          <cell r="C137">
            <v>900756806</v>
          </cell>
          <cell r="D137">
            <v>17296077.119999997</v>
          </cell>
        </row>
        <row r="138">
          <cell r="C138">
            <v>900771845</v>
          </cell>
          <cell r="D138">
            <v>10472173</v>
          </cell>
        </row>
        <row r="139">
          <cell r="C139">
            <v>900775106</v>
          </cell>
          <cell r="D139">
            <v>0</v>
          </cell>
        </row>
        <row r="140">
          <cell r="C140">
            <v>900810142</v>
          </cell>
          <cell r="D140">
            <v>73090723</v>
          </cell>
        </row>
        <row r="141">
          <cell r="C141">
            <v>900811749</v>
          </cell>
          <cell r="D141">
            <v>16808590.719999999</v>
          </cell>
        </row>
        <row r="142">
          <cell r="C142">
            <v>900811749</v>
          </cell>
          <cell r="D142">
            <v>16772861.725</v>
          </cell>
        </row>
        <row r="143">
          <cell r="C143">
            <v>900827631</v>
          </cell>
          <cell r="D143">
            <v>627170118</v>
          </cell>
        </row>
        <row r="144">
          <cell r="C144">
            <v>901101733</v>
          </cell>
          <cell r="D144">
            <v>124113442</v>
          </cell>
        </row>
        <row r="145">
          <cell r="C145">
            <v>901243826</v>
          </cell>
          <cell r="D145">
            <v>43216789</v>
          </cell>
        </row>
      </sheetData>
      <sheetData sheetId="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el Jose Palacio Freyle" refreshedDate="44309.591859837965" createdVersion="7" refreshedVersion="7" minRefreshableVersion="3" recordCount="54" xr:uid="{624D790D-80EF-424B-8187-621590DB27CE}">
  <cacheSource type="worksheet">
    <worksheetSource ref="C144:L198" sheet="Hoja1"/>
  </cacheSource>
  <cacheFields count="10">
    <cacheField name="razon social" numFmtId="0">
      <sharedItems count="49">
        <s v="CENTRO DE SALUD DE SAMPUES E.S.E"/>
        <s v="CLINICA ESPECIALIZADA LA CONCEPCION S.A.S"/>
        <s v="Clínica San José de Luruaco IPS S.A.S"/>
        <s v="E.S.E. HOSPITAL MUNICIPAL DE SABANAGRANDE"/>
        <s v="EMPRESA SOCIAL DEL ESTADO CENTRO DE SALUD FE Y ESPERANZA SORACA"/>
        <s v="EMPRESA SOCIAL DEL ESTADO DE VILLAVICENCIO"/>
        <s v="EMPRESA SOCIAL DEL ESTADO HOSPITAL DE JUAN DE ACOSTA"/>
        <s v="EMPRESA SOCIAL DEL ESTADO HOSPITAL NIÑO JESUS DE BARRANQUILLA"/>
        <s v="EMPRESA SOCIAL DEL ESTADO HOSPITAL NUESTRA SEÑORA DE LOS REMEDIOS"/>
        <s v="EMPRESA SOCIAL DEL ESTADO HOSPITAL REGIONAL DE CHIQUINQUIRA"/>
        <s v="EMPRESA SOCIAL DEL ESTADO HOSPITAL REGIONAL DE DUITAMA"/>
        <s v="EMPRESA SOCIAL DEL ESTADO HOSPITAL SAN RAFAEL TUNJA"/>
        <s v="EMPRESA SOCIAL DEL ESTADO HOSPITAL SANTA ANA"/>
        <s v="ESE CENTRO DE SALUD CON CAMAS DE PALMAR DE VARELA"/>
        <s v="ESE CENTRO DE SALUD DE TUBARÁ"/>
        <s v="ESE CENTRO MATERNO INFANTIL DE SABANALARGA"/>
        <s v="ESE EMPRESA CENTRO DE SALUD CATAGENA DE INDIAS"/>
        <s v="ESE HOSPITAL CESAR URIBE PIEDRAHITA"/>
        <s v="ESE HOSPITAL DE PUERTO COLOMBIA"/>
        <s v="ESE HOSPITAL DE SANTO TOMAS"/>
        <s v="ESE HOSPITAL DEPARTAMENTAL DE SABANALARGA"/>
        <s v="ESE HOSPITAL SANTA RITA DE CASSIA"/>
        <s v="EVALUAMOS IPS LTDA CLINICA LA ESPERANZA"/>
        <s v="FUNDACION CAMPBELL"/>
        <s v="FUNDACION HOSPITAL UNIVERSITARIO METROPOLITNO"/>
        <s v="FUNDACION LUGAR DE ENCUENTRO SAN FRANCISCO DE ASIS"/>
        <s v="FUNDACION VALLE DEL LILI"/>
        <s v="HOSPITAL DEPARTAMENTAL DE VILLAVICENCIO E.S.E."/>
        <s v="HOSPITAL REGIONAL DE SOGAMOSO EMPRESA SOCIAL DEL ESTADO"/>
        <s v="HOSPITAL REGIONAL II NIVEL DE SAN MARCOS"/>
        <s v="HOSPITAL REGIONAL NUESTRA SEÑORA DE LAS MERCEDES DE COROZAL E.S.E."/>
        <s v="HOSPITAL ROSARIO PUMAREJO DE LOPEZ - EMPRESA SOCIAL DEL ESTADO"/>
        <s v="HOSPITAL UNIVERSITARIO CARI ESE    "/>
        <s v="HOSPITAL UNIVERSITARIO DE SINCELEJO E.S.E"/>
        <s v="HOSPITAL UNIVERSITARIO DEL VALLE EVARISTO GARCIA E.S.E."/>
        <s v="INSTITUTO DE CANCEROLOGIA DE SUCRE S.A.S."/>
        <s v="MEDICINA ALTA COMPLEJIDAD S.A macsa"/>
        <s v="MEDICINA INTEGRAL I P S SA"/>
        <s v="MIRED BARRANQUILLA IPS SAS"/>
        <s v="OINSAMED S.A.S."/>
        <s v="ORGANIZACION CLINICA BONNADONA PREVENIR S.A.S."/>
        <s v="ORGANIZACION CLINICA GENERAL DEL NORTE"/>
        <s v="RED DE SALUD DEL ORIENTE EMPRESA SOCIAL DEL ESTADO E.S.E"/>
        <s v="SERVICIOS MEDICOS OLIMPUS I P S SOCIEDAD POR ACCIONES SIMPLIFICADA"/>
        <s v="TAMARA IMÁGENES DIAGNOSTICAS S.A.S"/>
        <s v="UT UCI ADULTOS LAS MERCEDES DE COROZAL"/>
        <s v="HOSPITAL REGIONAL DE MIRAFLORES"/>
        <s v="E.s.e. Red De Servicios De Salud De Primer Nivel - Guaviare"/>
        <s v="FUNDACION HOSPITAL UNIVERSIDAD DEL NORTE"/>
      </sharedItems>
    </cacheField>
    <cacheField name="valor acuerdo" numFmtId="0">
      <sharedItems containsNonDate="0" containsString="0" containsBlank="1"/>
    </cacheField>
    <cacheField name="fechaCompromisoPago" numFmtId="0">
      <sharedItems containsSemiMixedTypes="0" containsString="0" containsNumber="1" containsInteger="1" minValue="10062020" maxValue="30092020"/>
    </cacheField>
    <cacheField name="tipoValorConciliado" numFmtId="0">
      <sharedItems containsSemiMixedTypes="0" containsString="0" containsNumber="1" containsInteger="1" minValue="1" maxValue="1"/>
    </cacheField>
    <cacheField name="valorPendiente" numFmtId="165">
      <sharedItems containsSemiMixedTypes="0" containsString="0" containsNumber="1" minValue="0" maxValue="12573049489"/>
    </cacheField>
    <cacheField name="valorConciliado" numFmtId="165">
      <sharedItems containsSemiMixedTypes="0" containsString="0" containsNumber="1" minValue="3150066" maxValue="14073049489"/>
    </cacheField>
    <cacheField name="valorPagado" numFmtId="165">
      <sharedItems containsSemiMixedTypes="0" containsString="0" containsNumber="1" minValue="521594" maxValue="3127691347"/>
    </cacheField>
    <cacheField name="fechaPago" numFmtId="0">
      <sharedItems containsSemiMixedTypes="0" containsString="0" containsNumber="1" containsInteger="1" minValue="10062020" maxValue="30092020"/>
    </cacheField>
    <cacheField name="mes" numFmtId="166">
      <sharedItems count="4">
        <s v="septiembre"/>
        <s v="junio"/>
        <s v="agosto"/>
        <s v="julio"/>
      </sharedItems>
    </cacheField>
    <cacheField name="año" numFmtId="165">
      <sharedItems containsSemiMixedTypes="0" containsString="0" containsNumber="1" containsInteger="1" minValue="2020" maxValue="20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el Jose Palacio Freyle" refreshedDate="44315.776879745368" createdVersion="7" refreshedVersion="7" minRefreshableVersion="3" recordCount="138" xr:uid="{B671C9FF-B0E7-474B-9E2F-EA75B45E1859}">
  <cacheSource type="worksheet">
    <worksheetSource ref="B1:L139" sheet="Hoja1"/>
  </cacheSource>
  <cacheFields count="11">
    <cacheField name="idAcreedor" numFmtId="0">
      <sharedItems containsSemiMixedTypes="0" containsString="0" containsNumber="1" containsInteger="1" minValue="33069633" maxValue="901243826"/>
    </cacheField>
    <cacheField name="razon social" numFmtId="0">
      <sharedItems count="51">
        <s v="OPTICA NUEVA VISION "/>
        <s v="PATRICIA MARTÍNEZ DE MARIÑO"/>
        <s v="OWER ROJAS RODRIGUEZ"/>
        <s v="CLINICA REINA CATALINA S.A.S."/>
        <s v="CLINICA SANTA MARIA SAS "/>
        <s v="CLINICA DE ESPECIALISTAS MARIA AUXILIADORA S.A.S."/>
        <s v="HOSPITAL SAN VICENTE DE PAUL DE LORICA"/>
        <s v="MEDICADIZ"/>
        <s v="CLINICA SAN RAFAEL LIMITADA"/>
        <s v="ESE HOSPITAL DE MALAMBO"/>
        <s v="HOSPITAL MATERNO INFANTIL DE SOLEDAD"/>
        <s v="CENTRO DE SALUD AGRUPASALUD IPS LTDA"/>
        <s v="FUNDACION AMIGOS DE LA SALUD"/>
        <s v="CLINICA REGIONAL SAN JORGE IPS"/>
        <s v="CLINICA SALUD SOCIAL S.A.S"/>
        <s v="HOSPITAL MARINO ZULETA"/>
        <s v="MEDICINA NUCLEAR S.A"/>
        <s v="HOSPITAL DONALDO SAUL MORON MANJARREZ"/>
        <s v="UNIDAD DE CUIDADOS INTENSIVOS RENACER LTDA"/>
        <s v="SAIS IPS SAS"/>
        <s v="SALUD VITAL DE COLOMBIA IPS SAS"/>
        <s v="ASOCABILDOS IPSI"/>
        <s v="HOSPITAL PABLO TOBON URIBE"/>
        <s v="HOSPITAL MENTAL DE ANTIOQUIA"/>
        <s v="ESE HOSPITAL JOSE CAYETANO VASQUEZ"/>
        <s v="ESE HOSPITAL SAN JOSE DE MAICAO"/>
        <s v="HOSPITAL SAN AGUSTIN DE FONSECA"/>
        <s v="CLINICA VALLEDUPAR S.A"/>
        <s v="CLINICA DEL CESAR S.A"/>
        <s v="INSTITUTO NACIONAL DE CANCEROLOGIA"/>
        <s v="UT UCI DE LA SABANA "/>
        <s v="NEONATOLOGOS DE SUCRE LTDA"/>
        <s v="INSTITUTO DE MEDICINA NUCLEAR - MEDINUCLEAR"/>
        <s v="CLINICENTRO DE REHABILITACION CARDIACA Y PULMONAR LTDA"/>
        <s v="CLINICA SAN MARTIN"/>
        <s v="INSTITUTO DE REHABILITACION INTEGRAL CARITA FELICES LTDA"/>
        <s v="CORPORACION CLINICA UNIVERSIDAD COOPERATIVA DE COLOMBIA"/>
        <s v="HOSPITAL UNIVERSITARIO DE BUCARAMANGA LOS COMUNEROS"/>
        <s v="CLINICA DE SALUD MENTAL Y REHABILITACION INTEGRAL MANANTIALES S.A.S"/>
        <s v="CLINICA COLOMBIANA DEL RIÑON"/>
        <s v="EMPRESA MULTIACTIVA DE SALUD SERMULTISALUD SAS"/>
        <s v="UNIDAD DE CUIDADOS INTENSIVOS NEONATALES DE MAGANGUE &quot;UCINMAG SAS&quot;"/>
        <s v="CLINICA LA VICTORIA S.A.S"/>
        <s v="FUNDACION ATENCION NIÑOS ESPECIALES - FANES"/>
        <s v="Dr. OCTAVIO MANJARREZ MISSATH S.A.S."/>
        <s v="CLINICA EQUIPO MEDICO DE ESPECIALISTAS DE COLOMBIA SAS"/>
        <s v="ADMINISTRADORA HOSPITALARIA SAN JOSE "/>
        <s v="Uromil S.A"/>
        <s v="IPS EMPRESA DE SALUD DEL CARIBE S.A.S."/>
        <s v="DISTRIBUCIONES Y SERVICIOS UPAR SAS"/>
        <s v="CENTRO DE GASTROENTEROLOGIA Y CIRUGIA LAPAROSCOPICA"/>
      </sharedItems>
    </cacheField>
    <cacheField name="valor acuerdo" numFmtId="0">
      <sharedItems containsNonDate="0" containsString="0" containsBlank="1"/>
    </cacheField>
    <cacheField name="fechaCompromisoPago" numFmtId="0">
      <sharedItems containsSemiMixedTypes="0" containsString="0" containsNumber="1" containsInteger="1" minValue="5012021" maxValue="30092020"/>
    </cacheField>
    <cacheField name="tipoValorConciliado" numFmtId="0">
      <sharedItems containsSemiMixedTypes="0" containsString="0" containsNumber="1" containsInteger="1" minValue="1" maxValue="1"/>
    </cacheField>
    <cacheField name="valorPendiente" numFmtId="165">
      <sharedItems containsSemiMixedTypes="0" containsString="0" containsNumber="1" minValue="-10472173" maxValue="9385111441"/>
    </cacheField>
    <cacheField name="valorConciliado" numFmtId="165">
      <sharedItems containsSemiMixedTypes="0" containsString="0" containsNumber="1" minValue="0" maxValue="3298894449"/>
    </cacheField>
    <cacheField name="valorPagado" numFmtId="165">
      <sharedItems containsSemiMixedTypes="0" containsString="0" containsNumber="1" minValue="715481.92" maxValue="488252407.95173329"/>
    </cacheField>
    <cacheField name="fechaPago" numFmtId="0">
      <sharedItems containsSemiMixedTypes="0" containsString="0" containsNumber="1" containsInteger="1" minValue="15012021" maxValue="31052021"/>
    </cacheField>
    <cacheField name="mes" numFmtId="0">
      <sharedItems count="7">
        <s v="diciembre"/>
        <s v="octubre"/>
        <s v="noviembre"/>
        <s v="agosto"/>
        <s v="septiembre"/>
        <s v="julio"/>
        <s v="junio"/>
      </sharedItems>
    </cacheField>
    <cacheField name="año" numFmtId="165">
      <sharedItems containsSemiMixedTypes="0" containsString="0" containsNumber="1" containsInteger="1" minValue="2020" maxValue="20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">
  <r>
    <x v="0"/>
    <m/>
    <n v="30092020"/>
    <n v="1"/>
    <n v="73213394"/>
    <n v="99788107"/>
    <n v="26574713"/>
    <n v="30092020"/>
    <x v="0"/>
    <n v="2020"/>
  </r>
  <r>
    <x v="1"/>
    <m/>
    <n v="30092020"/>
    <n v="1"/>
    <n v="1275541885.9400001"/>
    <n v="1340796882"/>
    <n v="65254996.060000017"/>
    <n v="30092020"/>
    <x v="0"/>
    <n v="2020"/>
  </r>
  <r>
    <x v="2"/>
    <m/>
    <n v="30092020"/>
    <n v="1"/>
    <n v="87592409.294"/>
    <n v="89926869"/>
    <n v="2334459.7060000002"/>
    <n v="30092020"/>
    <x v="0"/>
    <n v="2020"/>
  </r>
  <r>
    <x v="3"/>
    <m/>
    <n v="15062020"/>
    <n v="1"/>
    <n v="114659065"/>
    <n v="117431791"/>
    <n v="2772726"/>
    <n v="15062020"/>
    <x v="1"/>
    <n v="2020"/>
  </r>
  <r>
    <x v="4"/>
    <m/>
    <n v="30092020"/>
    <n v="1"/>
    <n v="2007467"/>
    <n v="3833027"/>
    <n v="1825560"/>
    <n v="30092020"/>
    <x v="0"/>
    <n v="2020"/>
  </r>
  <r>
    <x v="5"/>
    <m/>
    <n v="15062020"/>
    <n v="1"/>
    <n v="4657397901"/>
    <n v="4857397901"/>
    <n v="200000000"/>
    <n v="15062020"/>
    <x v="1"/>
    <n v="2020"/>
  </r>
  <r>
    <x v="6"/>
    <m/>
    <n v="15062020"/>
    <n v="1"/>
    <n v="47688997"/>
    <n v="57090575"/>
    <n v="9401578"/>
    <n v="15062020"/>
    <x v="1"/>
    <n v="2020"/>
  </r>
  <r>
    <x v="7"/>
    <m/>
    <n v="30092020"/>
    <n v="1"/>
    <n v="538534137.5"/>
    <n v="563388165"/>
    <n v="24854027.5"/>
    <n v="30092020"/>
    <x v="0"/>
    <n v="2020"/>
  </r>
  <r>
    <x v="8"/>
    <m/>
    <n v="20082020"/>
    <n v="1"/>
    <n v="6727495937"/>
    <n v="8431570306"/>
    <n v="1704074369"/>
    <n v="20082020"/>
    <x v="2"/>
    <n v="2020"/>
  </r>
  <r>
    <x v="9"/>
    <m/>
    <n v="30092020"/>
    <n v="1"/>
    <n v="186463947"/>
    <n v="205461175"/>
    <n v="18997228"/>
    <n v="30092020"/>
    <x v="0"/>
    <n v="2020"/>
  </r>
  <r>
    <x v="10"/>
    <m/>
    <n v="30092020"/>
    <n v="1"/>
    <n v="145327461"/>
    <n v="146454261"/>
    <n v="1126800"/>
    <n v="30092020"/>
    <x v="0"/>
    <n v="2020"/>
  </r>
  <r>
    <x v="11"/>
    <m/>
    <n v="30092020"/>
    <n v="1"/>
    <n v="311352492.5"/>
    <n v="406819259"/>
    <n v="95466766.5"/>
    <n v="30092020"/>
    <x v="0"/>
    <n v="2020"/>
  </r>
  <r>
    <x v="12"/>
    <m/>
    <n v="30092020"/>
    <n v="1"/>
    <n v="5043830"/>
    <n v="6768830"/>
    <n v="1725000"/>
    <n v="30092020"/>
    <x v="0"/>
    <n v="2020"/>
  </r>
  <r>
    <x v="13"/>
    <m/>
    <n v="30092020"/>
    <n v="1"/>
    <n v="186812170"/>
    <n v="248454894"/>
    <n v="61642724"/>
    <n v="30092020"/>
    <x v="0"/>
    <n v="2020"/>
  </r>
  <r>
    <x v="14"/>
    <m/>
    <n v="15062020"/>
    <n v="1"/>
    <n v="23538716"/>
    <n v="71838542"/>
    <n v="48299826"/>
    <n v="15062020"/>
    <x v="1"/>
    <n v="2020"/>
  </r>
  <r>
    <x v="14"/>
    <m/>
    <n v="30092020"/>
    <n v="1"/>
    <n v="28139170"/>
    <n v="71838542"/>
    <n v="43699372"/>
    <n v="30092020"/>
    <x v="0"/>
    <n v="2020"/>
  </r>
  <r>
    <x v="15"/>
    <m/>
    <n v="30092020"/>
    <n v="1"/>
    <n v="33301149"/>
    <n v="92557479"/>
    <n v="59256330"/>
    <n v="30092020"/>
    <x v="0"/>
    <n v="2020"/>
  </r>
  <r>
    <x v="16"/>
    <m/>
    <n v="30092020"/>
    <n v="1"/>
    <n v="768517587.82000005"/>
    <n v="790033808.82000005"/>
    <n v="21516221"/>
    <n v="30092020"/>
    <x v="0"/>
    <n v="2020"/>
  </r>
  <r>
    <x v="17"/>
    <m/>
    <n v="30092020"/>
    <n v="1"/>
    <n v="124290770.7"/>
    <n v="132258572.7"/>
    <n v="7967802"/>
    <n v="30092020"/>
    <x v="0"/>
    <n v="2020"/>
  </r>
  <r>
    <x v="18"/>
    <m/>
    <n v="15062020"/>
    <n v="1"/>
    <n v="150623870"/>
    <n v="288830383"/>
    <n v="138206513"/>
    <n v="15062020"/>
    <x v="1"/>
    <n v="2020"/>
  </r>
  <r>
    <x v="18"/>
    <m/>
    <n v="30092020"/>
    <n v="1"/>
    <n v="178875102"/>
    <n v="288830383"/>
    <n v="109955281"/>
    <n v="30092020"/>
    <x v="0"/>
    <n v="2020"/>
  </r>
  <r>
    <x v="19"/>
    <m/>
    <n v="15062020"/>
    <n v="1"/>
    <n v="190023511"/>
    <n v="208881937"/>
    <n v="18858426"/>
    <n v="15062020"/>
    <x v="1"/>
    <n v="2020"/>
  </r>
  <r>
    <x v="20"/>
    <m/>
    <n v="15062020"/>
    <n v="1"/>
    <n v="1089175385"/>
    <n v="1112571782"/>
    <n v="23396397"/>
    <n v="15062020"/>
    <x v="1"/>
    <n v="2020"/>
  </r>
  <r>
    <x v="20"/>
    <m/>
    <n v="30092020"/>
    <n v="1"/>
    <n v="1085059315"/>
    <n v="1112571782"/>
    <n v="27512467"/>
    <n v="30092020"/>
    <x v="0"/>
    <n v="2020"/>
  </r>
  <r>
    <x v="21"/>
    <m/>
    <n v="30092020"/>
    <n v="1"/>
    <n v="150195543"/>
    <n v="152777132"/>
    <n v="2581589"/>
    <n v="30092020"/>
    <x v="0"/>
    <n v="2020"/>
  </r>
  <r>
    <x v="22"/>
    <m/>
    <n v="10082020"/>
    <n v="1"/>
    <n v="1090138139"/>
    <n v="1390138139"/>
    <n v="300000000"/>
    <n v="10082020"/>
    <x v="2"/>
    <n v="2020"/>
  </r>
  <r>
    <x v="23"/>
    <m/>
    <n v="15072020"/>
    <n v="1"/>
    <n v="988089909"/>
    <n v="1118089909"/>
    <n v="130000000"/>
    <n v="15072020"/>
    <x v="3"/>
    <n v="2020"/>
  </r>
  <r>
    <x v="23"/>
    <m/>
    <n v="30092020"/>
    <n v="1"/>
    <n v="926690798.5"/>
    <n v="1118089909"/>
    <n v="191399110.5"/>
    <n v="30092020"/>
    <x v="0"/>
    <n v="2020"/>
  </r>
  <r>
    <x v="24"/>
    <m/>
    <n v="30092020"/>
    <n v="1"/>
    <n v="491545701.5"/>
    <n v="501214592"/>
    <n v="9668890.5"/>
    <n v="30092020"/>
    <x v="0"/>
    <n v="2020"/>
  </r>
  <r>
    <x v="25"/>
    <m/>
    <n v="30092020"/>
    <n v="1"/>
    <n v="348981882.5"/>
    <n v="366881417"/>
    <n v="17899534.5"/>
    <n v="30092020"/>
    <x v="0"/>
    <n v="2020"/>
  </r>
  <r>
    <x v="26"/>
    <m/>
    <n v="30092020"/>
    <n v="1"/>
    <n v="52842756"/>
    <n v="91844712"/>
    <n v="39001956"/>
    <n v="30092020"/>
    <x v="0"/>
    <n v="2020"/>
  </r>
  <r>
    <x v="27"/>
    <m/>
    <n v="10062020"/>
    <n v="1"/>
    <n v="7895779031"/>
    <n v="10295779031"/>
    <n v="2400000000"/>
    <n v="10062020"/>
    <x v="1"/>
    <n v="2020"/>
  </r>
  <r>
    <x v="28"/>
    <m/>
    <n v="30092020"/>
    <n v="1"/>
    <n v="38066200"/>
    <n v="40251800"/>
    <n v="2185600"/>
    <n v="30092020"/>
    <x v="0"/>
    <n v="2020"/>
  </r>
  <r>
    <x v="29"/>
    <m/>
    <n v="30092020"/>
    <n v="1"/>
    <n v="46249915.25"/>
    <n v="66623040.25"/>
    <n v="20373125"/>
    <n v="30092020"/>
    <x v="0"/>
    <n v="2020"/>
  </r>
  <r>
    <x v="30"/>
    <m/>
    <n v="30092020"/>
    <n v="1"/>
    <n v="120211447.5"/>
    <n v="137428366"/>
    <n v="17216918.5"/>
    <n v="30092020"/>
    <x v="0"/>
    <n v="2020"/>
  </r>
  <r>
    <x v="31"/>
    <m/>
    <n v="10082020"/>
    <n v="1"/>
    <n v="1364201196"/>
    <n v="2364201196"/>
    <n v="1000000000"/>
    <n v="10082020"/>
    <x v="2"/>
    <n v="2020"/>
  </r>
  <r>
    <x v="32"/>
    <m/>
    <n v="15062020"/>
    <n v="1"/>
    <n v="1400968539"/>
    <n v="1406680123"/>
    <n v="5711584"/>
    <n v="15062020"/>
    <x v="1"/>
    <n v="2020"/>
  </r>
  <r>
    <x v="33"/>
    <m/>
    <n v="30092020"/>
    <n v="1"/>
    <n v="1371338586.05"/>
    <n v="1414762702.05"/>
    <n v="43424116"/>
    <n v="30092020"/>
    <x v="0"/>
    <n v="2020"/>
  </r>
  <r>
    <x v="34"/>
    <m/>
    <n v="30092020"/>
    <n v="1"/>
    <n v="508429057"/>
    <n v="513968457"/>
    <n v="5539400"/>
    <n v="30092020"/>
    <x v="0"/>
    <n v="2020"/>
  </r>
  <r>
    <x v="35"/>
    <m/>
    <n v="30092020"/>
    <n v="1"/>
    <n v="340477082.63999999"/>
    <n v="347144321.63999999"/>
    <n v="6667239"/>
    <n v="30092020"/>
    <x v="0"/>
    <n v="2020"/>
  </r>
  <r>
    <x v="36"/>
    <m/>
    <n v="30092020"/>
    <n v="1"/>
    <n v="403190966.19999999"/>
    <n v="623718911"/>
    <n v="220527944.80000001"/>
    <n v="30092020"/>
    <x v="0"/>
    <n v="2020"/>
  </r>
  <r>
    <x v="37"/>
    <m/>
    <n v="15062020"/>
    <n v="1"/>
    <n v="0"/>
    <n v="228013490"/>
    <n v="237900000"/>
    <n v="15062020"/>
    <x v="1"/>
    <n v="2020"/>
  </r>
  <r>
    <x v="38"/>
    <m/>
    <n v="15072020"/>
    <n v="1"/>
    <n v="7180268660"/>
    <n v="10307960007"/>
    <n v="3127691347"/>
    <n v="15072020"/>
    <x v="3"/>
    <n v="2020"/>
  </r>
  <r>
    <x v="39"/>
    <m/>
    <n v="15062020"/>
    <n v="1"/>
    <n v="12323049489"/>
    <n v="14073049489"/>
    <n v="1750000000"/>
    <n v="15062020"/>
    <x v="1"/>
    <n v="2020"/>
  </r>
  <r>
    <x v="39"/>
    <m/>
    <n v="15072020"/>
    <n v="1"/>
    <n v="12573049489"/>
    <n v="14073049489"/>
    <n v="1500000000"/>
    <n v="15072020"/>
    <x v="3"/>
    <n v="2020"/>
  </r>
  <r>
    <x v="40"/>
    <m/>
    <n v="15072020"/>
    <n v="1"/>
    <n v="4392702258"/>
    <n v="6392702258"/>
    <n v="2000000000"/>
    <n v="15072020"/>
    <x v="3"/>
    <n v="2020"/>
  </r>
  <r>
    <x v="41"/>
    <m/>
    <n v="15072020"/>
    <n v="1"/>
    <n v="1362352728"/>
    <n v="1687806027"/>
    <n v="325453299"/>
    <n v="15072020"/>
    <x v="3"/>
    <n v="2020"/>
  </r>
  <r>
    <x v="42"/>
    <m/>
    <n v="30092020"/>
    <n v="1"/>
    <n v="45931259"/>
    <n v="47107028"/>
    <n v="1175769"/>
    <n v="30092020"/>
    <x v="0"/>
    <n v="2020"/>
  </r>
  <r>
    <x v="43"/>
    <m/>
    <n v="15062020"/>
    <n v="1"/>
    <n v="2215617463"/>
    <n v="2309002245"/>
    <n v="93384782"/>
    <n v="15062020"/>
    <x v="1"/>
    <n v="2020"/>
  </r>
  <r>
    <x v="44"/>
    <m/>
    <n v="30092020"/>
    <n v="1"/>
    <n v="2041029850.2"/>
    <n v="2268860671"/>
    <n v="227830820.80000001"/>
    <n v="30092020"/>
    <x v="0"/>
    <n v="2020"/>
  </r>
  <r>
    <x v="45"/>
    <m/>
    <n v="30092020"/>
    <n v="1"/>
    <n v="191818754"/>
    <n v="206072752"/>
    <n v="14253998"/>
    <n v="30092020"/>
    <x v="0"/>
    <n v="2020"/>
  </r>
  <r>
    <x v="46"/>
    <m/>
    <n v="30092020"/>
    <n v="1"/>
    <n v="11483748.5"/>
    <n v="12095348"/>
    <n v="611599.5"/>
    <n v="30092020"/>
    <x v="0"/>
    <n v="2020"/>
  </r>
  <r>
    <x v="47"/>
    <m/>
    <n v="10092020"/>
    <n v="1"/>
    <n v="2628472"/>
    <n v="3150066"/>
    <n v="521594"/>
    <n v="10092020"/>
    <x v="0"/>
    <n v="2020"/>
  </r>
  <r>
    <x v="48"/>
    <m/>
    <n v="30092020"/>
    <n v="1"/>
    <n v="101853403.5"/>
    <n v="329604078"/>
    <n v="227750674.5"/>
    <n v="30092020"/>
    <x v="0"/>
    <n v="202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">
  <r>
    <n v="33069633"/>
    <x v="0"/>
    <m/>
    <n v="5122020"/>
    <n v="1"/>
    <n v="0"/>
    <n v="0"/>
    <n v="16392900"/>
    <n v="30122020"/>
    <x v="0"/>
    <n v="2020"/>
  </r>
  <r>
    <n v="41323666"/>
    <x v="1"/>
    <m/>
    <n v="5102020"/>
    <n v="1"/>
    <n v="0"/>
    <n v="11276500"/>
    <n v="11276500"/>
    <n v="30102020"/>
    <x v="1"/>
    <n v="2020"/>
  </r>
  <r>
    <n v="41323666"/>
    <x v="1"/>
    <m/>
    <n v="5102020"/>
    <n v="1"/>
    <n v="0"/>
    <n v="11276500"/>
    <n v="11276500"/>
    <n v="30102020"/>
    <x v="1"/>
    <n v="2020"/>
  </r>
  <r>
    <n v="73583999"/>
    <x v="2"/>
    <m/>
    <n v="5112020"/>
    <n v="1"/>
    <n v="0"/>
    <n v="4479680"/>
    <n v="4479680"/>
    <n v="30112020"/>
    <x v="2"/>
    <n v="2020"/>
  </r>
  <r>
    <n v="800179966"/>
    <x v="3"/>
    <m/>
    <n v="5102020"/>
    <n v="1"/>
    <n v="2292748225"/>
    <n v="278464426"/>
    <n v="139232213"/>
    <n v="30102020"/>
    <x v="1"/>
    <n v="2020"/>
  </r>
  <r>
    <n v="800179966"/>
    <x v="3"/>
    <m/>
    <n v="5102020"/>
    <n v="1"/>
    <n v="0"/>
    <n v="0"/>
    <n v="139232213"/>
    <n v="30112020"/>
    <x v="1"/>
    <n v="2020"/>
  </r>
  <r>
    <n v="800179966"/>
    <x v="3"/>
    <m/>
    <n v="15082020"/>
    <n v="1"/>
    <n v="2892962575"/>
    <n v="3298894449"/>
    <n v="405931874"/>
    <n v="15082020"/>
    <x v="3"/>
    <n v="2020"/>
  </r>
  <r>
    <n v="800179966"/>
    <x v="3"/>
    <m/>
    <n v="15092020"/>
    <n v="1"/>
    <n v="2892962575"/>
    <n v="3298894449"/>
    <n v="405931874"/>
    <n v="15092020"/>
    <x v="3"/>
    <n v="2020"/>
  </r>
  <r>
    <n v="800183943"/>
    <x v="4"/>
    <m/>
    <n v="30092020"/>
    <n v="1"/>
    <n v="1510618609.5"/>
    <n v="1651002323"/>
    <n v="140383713.5"/>
    <n v="30092020"/>
    <x v="4"/>
    <n v="2020"/>
  </r>
  <r>
    <n v="800197217"/>
    <x v="5"/>
    <m/>
    <n v="5012021"/>
    <n v="1"/>
    <n v="0"/>
    <n v="214340544"/>
    <n v="107170272"/>
    <n v="31012021"/>
    <x v="0"/>
    <n v="2020"/>
  </r>
  <r>
    <n v="800197217"/>
    <x v="5"/>
    <m/>
    <n v="5012021"/>
    <n v="1"/>
    <n v="0"/>
    <n v="0"/>
    <n v="107170272"/>
    <n v="28022021"/>
    <x v="0"/>
    <n v="2020"/>
  </r>
  <r>
    <n v="800204153"/>
    <x v="6"/>
    <m/>
    <n v="5102020"/>
    <n v="1"/>
    <n v="972760774"/>
    <n v="408571426"/>
    <n v="204285713"/>
    <n v="30102020"/>
    <x v="1"/>
    <n v="2020"/>
  </r>
  <r>
    <n v="800204153"/>
    <x v="6"/>
    <m/>
    <n v="5102020"/>
    <n v="1"/>
    <n v="0"/>
    <n v="0"/>
    <n v="204285713"/>
    <n v="30112020"/>
    <x v="1"/>
    <n v="2020"/>
  </r>
  <r>
    <n v="800254132"/>
    <x v="7"/>
    <m/>
    <n v="5102020"/>
    <n v="1"/>
    <n v="12422.079999999958"/>
    <n v="715481.92"/>
    <n v="715481.92"/>
    <n v="30102020"/>
    <x v="1"/>
    <n v="2020"/>
  </r>
  <r>
    <n v="802009783"/>
    <x v="8"/>
    <m/>
    <n v="15072020"/>
    <n v="1"/>
    <n v="900714624.74000001"/>
    <n v="959433510.13999999"/>
    <n v="58718885.399999999"/>
    <n v="15012021"/>
    <x v="5"/>
    <n v="2020"/>
  </r>
  <r>
    <n v="802009783"/>
    <x v="8"/>
    <m/>
    <n v="15072020"/>
    <n v="1"/>
    <n v="900714624.74000001"/>
    <n v="959433510.13999999"/>
    <n v="58718885.399999999"/>
    <n v="15022021"/>
    <x v="5"/>
    <n v="2020"/>
  </r>
  <r>
    <n v="802009783"/>
    <x v="8"/>
    <m/>
    <n v="15072020"/>
    <n v="1"/>
    <n v="900714624.74000001"/>
    <n v="959433510.13999999"/>
    <n v="58718885.399999999"/>
    <n v="15032021"/>
    <x v="5"/>
    <n v="2020"/>
  </r>
  <r>
    <n v="802009783"/>
    <x v="8"/>
    <m/>
    <n v="15072020"/>
    <n v="1"/>
    <n v="900714624.74000001"/>
    <n v="959433510.13999999"/>
    <n v="58718885.399999999"/>
    <n v="15042021"/>
    <x v="5"/>
    <n v="2020"/>
  </r>
  <r>
    <n v="802009783"/>
    <x v="8"/>
    <m/>
    <n v="15072020"/>
    <n v="1"/>
    <n v="900714624.74000001"/>
    <n v="959433510.13999999"/>
    <n v="58718885.399999999"/>
    <n v="15072020"/>
    <x v="5"/>
    <n v="2020"/>
  </r>
  <r>
    <n v="802009783"/>
    <x v="8"/>
    <m/>
    <n v="15072020"/>
    <n v="1"/>
    <n v="900714624.74000001"/>
    <n v="959433510.13999999"/>
    <n v="58718885.399999999"/>
    <n v="15082020"/>
    <x v="5"/>
    <n v="2020"/>
  </r>
  <r>
    <n v="802009783"/>
    <x v="8"/>
    <m/>
    <n v="15072020"/>
    <n v="1"/>
    <n v="900714624.74000001"/>
    <n v="959433510.13999999"/>
    <n v="58718885.399999999"/>
    <n v="15092020"/>
    <x v="5"/>
    <n v="2020"/>
  </r>
  <r>
    <n v="802009783"/>
    <x v="8"/>
    <m/>
    <n v="15072020"/>
    <n v="1"/>
    <n v="900714624.74000001"/>
    <n v="959433510.13999999"/>
    <n v="58718885.399999999"/>
    <n v="15102020"/>
    <x v="5"/>
    <n v="2020"/>
  </r>
  <r>
    <n v="802009783"/>
    <x v="8"/>
    <m/>
    <n v="15072020"/>
    <n v="1"/>
    <n v="900714624.74000001"/>
    <n v="959433510.13999999"/>
    <n v="58718885.399999999"/>
    <n v="15112020"/>
    <x v="5"/>
    <n v="2020"/>
  </r>
  <r>
    <n v="802009783"/>
    <x v="8"/>
    <m/>
    <n v="15072020"/>
    <n v="1"/>
    <n v="900714624.74000001"/>
    <n v="959433510.13999999"/>
    <n v="58718885.399999999"/>
    <n v="15122020"/>
    <x v="5"/>
    <n v="2020"/>
  </r>
  <r>
    <n v="802009783"/>
    <x v="8"/>
    <m/>
    <n v="30092020"/>
    <n v="1"/>
    <n v="894260981.28299999"/>
    <n v="959433510.13999999"/>
    <n v="65172528.857000008"/>
    <n v="30092020"/>
    <x v="4"/>
    <n v="2020"/>
  </r>
  <r>
    <n v="802009806"/>
    <x v="9"/>
    <m/>
    <n v="15062020"/>
    <n v="1"/>
    <n v="373657560"/>
    <n v="561828798"/>
    <n v="188171238"/>
    <n v="15062020"/>
    <x v="6"/>
    <n v="2020"/>
  </r>
  <r>
    <n v="802009806"/>
    <x v="9"/>
    <m/>
    <n v="30092020"/>
    <n v="1"/>
    <n v="401840803"/>
    <n v="561828798"/>
    <n v="159987995"/>
    <n v="30092020"/>
    <x v="4"/>
    <n v="2020"/>
  </r>
  <r>
    <n v="802013023"/>
    <x v="10"/>
    <m/>
    <n v="15072020"/>
    <n v="1"/>
    <n v="2623158660"/>
    <n v="2796182056"/>
    <n v="173023396"/>
    <n v="15072020"/>
    <x v="5"/>
    <n v="2020"/>
  </r>
  <r>
    <n v="802013023"/>
    <x v="10"/>
    <m/>
    <n v="30092020"/>
    <n v="1"/>
    <n v="2346213891"/>
    <n v="2796182056"/>
    <n v="449968165"/>
    <n v="30092020"/>
    <x v="4"/>
    <n v="2020"/>
  </r>
  <r>
    <n v="802022775"/>
    <x v="11"/>
    <m/>
    <n v="15062020"/>
    <n v="1"/>
    <n v="1274977387"/>
    <n v="1377624517"/>
    <n v="102647130"/>
    <n v="15062020"/>
    <x v="6"/>
    <n v="2020"/>
  </r>
  <r>
    <n v="802022775"/>
    <x v="11"/>
    <m/>
    <n v="30092020"/>
    <n v="1"/>
    <n v="1372566115.7290001"/>
    <n v="1377624517"/>
    <n v="5058401.2710000016"/>
    <n v="30092020"/>
    <x v="4"/>
    <n v="2020"/>
  </r>
  <r>
    <n v="812005522"/>
    <x v="12"/>
    <m/>
    <n v="5102020"/>
    <n v="1"/>
    <n v="9385111441"/>
    <n v="1624646542"/>
    <n v="135387211.83333334"/>
    <n v="30102020"/>
    <x v="1"/>
    <n v="2020"/>
  </r>
  <r>
    <n v="812005522"/>
    <x v="12"/>
    <m/>
    <n v="5102020"/>
    <n v="1"/>
    <n v="0"/>
    <n v="0"/>
    <n v="135387211.83333334"/>
    <n v="30112020"/>
    <x v="1"/>
    <n v="2020"/>
  </r>
  <r>
    <n v="812005522"/>
    <x v="12"/>
    <m/>
    <n v="5102020"/>
    <n v="1"/>
    <n v="0"/>
    <n v="0"/>
    <n v="135387211.83333334"/>
    <n v="30122020"/>
    <x v="1"/>
    <n v="2020"/>
  </r>
  <r>
    <n v="812005522"/>
    <x v="12"/>
    <m/>
    <n v="5102020"/>
    <n v="1"/>
    <n v="0"/>
    <n v="0"/>
    <n v="135387211.83333334"/>
    <n v="30012021"/>
    <x v="1"/>
    <n v="2020"/>
  </r>
  <r>
    <n v="812005522"/>
    <x v="12"/>
    <m/>
    <n v="5102020"/>
    <n v="1"/>
    <n v="0"/>
    <n v="0"/>
    <n v="135387211.83333334"/>
    <n v="28022021"/>
    <x v="1"/>
    <n v="2020"/>
  </r>
  <r>
    <n v="812005522"/>
    <x v="12"/>
    <m/>
    <n v="5102020"/>
    <n v="1"/>
    <n v="0"/>
    <n v="0"/>
    <n v="135387211.83333334"/>
    <n v="30032021"/>
    <x v="1"/>
    <n v="2020"/>
  </r>
  <r>
    <n v="812005522"/>
    <x v="12"/>
    <m/>
    <n v="5102020"/>
    <n v="1"/>
    <n v="0"/>
    <n v="0"/>
    <n v="135387211.83333334"/>
    <n v="30042021"/>
    <x v="1"/>
    <n v="2020"/>
  </r>
  <r>
    <n v="812005522"/>
    <x v="12"/>
    <m/>
    <n v="5102020"/>
    <n v="1"/>
    <n v="0"/>
    <n v="0"/>
    <n v="135387211.83333334"/>
    <n v="30052021"/>
    <x v="1"/>
    <n v="2020"/>
  </r>
  <r>
    <n v="812005522"/>
    <x v="12"/>
    <m/>
    <n v="5102020"/>
    <n v="1"/>
    <n v="0"/>
    <n v="0"/>
    <n v="135387211.83333334"/>
    <n v="30062021"/>
    <x v="1"/>
    <n v="2020"/>
  </r>
  <r>
    <n v="812005522"/>
    <x v="12"/>
    <m/>
    <n v="5102020"/>
    <n v="1"/>
    <n v="0"/>
    <n v="0"/>
    <n v="135387211.83333334"/>
    <n v="30072021"/>
    <x v="1"/>
    <n v="2020"/>
  </r>
  <r>
    <n v="812005522"/>
    <x v="12"/>
    <m/>
    <n v="5102020"/>
    <n v="1"/>
    <n v="0"/>
    <n v="0"/>
    <n v="135387211.83333334"/>
    <n v="30082021"/>
    <x v="1"/>
    <n v="2020"/>
  </r>
  <r>
    <n v="812005522"/>
    <x v="12"/>
    <m/>
    <n v="5102020"/>
    <n v="1"/>
    <n v="0"/>
    <n v="0"/>
    <n v="135387211.83333334"/>
    <n v="30092021"/>
    <x v="1"/>
    <n v="2020"/>
  </r>
  <r>
    <n v="812005644"/>
    <x v="13"/>
    <m/>
    <n v="5112020"/>
    <n v="1"/>
    <n v="0"/>
    <n v="47465473"/>
    <n v="15821824.333333334"/>
    <n v="30112020"/>
    <x v="2"/>
    <n v="2020"/>
  </r>
  <r>
    <n v="812005644"/>
    <x v="13"/>
    <m/>
    <n v="5112020"/>
    <n v="1"/>
    <n v="0"/>
    <n v="0"/>
    <n v="15821824.333333334"/>
    <n v="30122020"/>
    <x v="2"/>
    <n v="2020"/>
  </r>
  <r>
    <n v="812005644"/>
    <x v="13"/>
    <m/>
    <n v="5112020"/>
    <n v="1"/>
    <n v="0"/>
    <n v="0"/>
    <n v="15821824.333333334"/>
    <n v="30012021"/>
    <x v="2"/>
    <n v="2020"/>
  </r>
  <r>
    <n v="823002991"/>
    <x v="14"/>
    <m/>
    <n v="5122020"/>
    <n v="1"/>
    <n v="0"/>
    <n v="0"/>
    <n v="12960945"/>
    <n v="30122020"/>
    <x v="0"/>
    <n v="2020"/>
  </r>
  <r>
    <n v="824000204"/>
    <x v="15"/>
    <m/>
    <n v="5112020"/>
    <n v="1"/>
    <n v="0"/>
    <n v="50915776"/>
    <n v="25457888"/>
    <n v="30112020"/>
    <x v="2"/>
    <n v="2020"/>
  </r>
  <r>
    <n v="824000204"/>
    <x v="15"/>
    <m/>
    <n v="5112020"/>
    <n v="1"/>
    <n v="0"/>
    <n v="0"/>
    <n v="25457888"/>
    <n v="30122020"/>
    <x v="2"/>
    <n v="2020"/>
  </r>
  <r>
    <n v="824004330"/>
    <x v="16"/>
    <m/>
    <n v="5112020"/>
    <n v="1"/>
    <n v="0"/>
    <n v="64437177"/>
    <n v="21479059"/>
    <n v="30112020"/>
    <x v="2"/>
    <n v="2020"/>
  </r>
  <r>
    <n v="824004330"/>
    <x v="16"/>
    <m/>
    <n v="5112020"/>
    <n v="1"/>
    <n v="0"/>
    <n v="0"/>
    <n v="21479059"/>
    <n v="30122020"/>
    <x v="2"/>
    <n v="2020"/>
  </r>
  <r>
    <n v="824004330"/>
    <x v="16"/>
    <m/>
    <n v="5112020"/>
    <n v="1"/>
    <n v="0"/>
    <n v="0"/>
    <n v="21479059"/>
    <n v="30012021"/>
    <x v="2"/>
    <n v="2020"/>
  </r>
  <r>
    <n v="825001119"/>
    <x v="17"/>
    <m/>
    <n v="30092020"/>
    <n v="1"/>
    <n v="30066665"/>
    <n v="68492199"/>
    <n v="38425534"/>
    <n v="30092020"/>
    <x v="4"/>
    <n v="2020"/>
  </r>
  <r>
    <n v="825003080"/>
    <x v="18"/>
    <m/>
    <n v="5012021"/>
    <n v="1"/>
    <n v="0"/>
    <n v="2929514447.7103996"/>
    <n v="488252407.95173329"/>
    <n v="31012021"/>
    <x v="0"/>
    <n v="2020"/>
  </r>
  <r>
    <n v="825003080"/>
    <x v="18"/>
    <m/>
    <n v="5012021"/>
    <n v="1"/>
    <n v="0"/>
    <n v="0"/>
    <n v="488252407.95173329"/>
    <n v="28022021"/>
    <x v="0"/>
    <n v="2020"/>
  </r>
  <r>
    <n v="825003080"/>
    <x v="18"/>
    <m/>
    <n v="5012021"/>
    <n v="1"/>
    <n v="0"/>
    <n v="0"/>
    <n v="488252407.95173329"/>
    <n v="31032021"/>
    <x v="0"/>
    <n v="2020"/>
  </r>
  <r>
    <n v="825003080"/>
    <x v="18"/>
    <m/>
    <n v="5012021"/>
    <n v="1"/>
    <n v="0"/>
    <n v="0"/>
    <n v="488252407.95173329"/>
    <n v="30042021"/>
    <x v="0"/>
    <n v="2020"/>
  </r>
  <r>
    <n v="825003080"/>
    <x v="18"/>
    <m/>
    <n v="5012021"/>
    <n v="1"/>
    <n v="0"/>
    <n v="0"/>
    <n v="488252407.95173329"/>
    <n v="31052021"/>
    <x v="0"/>
    <n v="2020"/>
  </r>
  <r>
    <n v="825003080"/>
    <x v="18"/>
    <m/>
    <n v="5012021"/>
    <n v="1"/>
    <n v="0"/>
    <n v="0"/>
    <n v="488252407.95173329"/>
    <n v="30062021"/>
    <x v="0"/>
    <n v="2020"/>
  </r>
  <r>
    <n v="825003378"/>
    <x v="19"/>
    <m/>
    <n v="5012021"/>
    <n v="1"/>
    <n v="0"/>
    <n v="1094660685.9000001"/>
    <n v="273665171.47500002"/>
    <n v="31012021"/>
    <x v="0"/>
    <n v="2020"/>
  </r>
  <r>
    <n v="825003378"/>
    <x v="19"/>
    <m/>
    <n v="5012021"/>
    <n v="1"/>
    <n v="0"/>
    <n v="0"/>
    <n v="273665171.47500002"/>
    <n v="28022021"/>
    <x v="0"/>
    <n v="2020"/>
  </r>
  <r>
    <n v="825003378"/>
    <x v="19"/>
    <m/>
    <n v="5012021"/>
    <n v="1"/>
    <n v="0"/>
    <n v="0"/>
    <n v="273665171.47500002"/>
    <n v="31032021"/>
    <x v="0"/>
    <n v="2020"/>
  </r>
  <r>
    <n v="825003378"/>
    <x v="19"/>
    <m/>
    <n v="5012021"/>
    <n v="1"/>
    <n v="0"/>
    <n v="0"/>
    <n v="273665171.47500002"/>
    <n v="30042021"/>
    <x v="0"/>
    <n v="2020"/>
  </r>
  <r>
    <n v="825003378"/>
    <x v="19"/>
    <m/>
    <n v="15062020"/>
    <n v="1"/>
    <n v="626806231"/>
    <n v="720091609"/>
    <n v="93285378"/>
    <n v="15062020"/>
    <x v="6"/>
    <n v="2020"/>
  </r>
  <r>
    <n v="825003378"/>
    <x v="19"/>
    <m/>
    <n v="30092020"/>
    <n v="1"/>
    <n v="426745778"/>
    <n v="720091609"/>
    <n v="293345831"/>
    <n v="30092020"/>
    <x v="4"/>
    <n v="2020"/>
  </r>
  <r>
    <n v="830124110"/>
    <x v="20"/>
    <m/>
    <n v="5102020"/>
    <n v="1"/>
    <n v="0"/>
    <n v="44189477"/>
    <n v="22094738.5"/>
    <n v="30102020"/>
    <x v="1"/>
    <n v="2020"/>
  </r>
  <r>
    <n v="830124110"/>
    <x v="20"/>
    <m/>
    <n v="5102020"/>
    <n v="1"/>
    <n v="0"/>
    <n v="0"/>
    <n v="22094738.5"/>
    <n v="30112020"/>
    <x v="1"/>
    <n v="2020"/>
  </r>
  <r>
    <n v="830124110"/>
    <x v="20"/>
    <m/>
    <n v="30092020"/>
    <n v="1"/>
    <n v="1620563"/>
    <n v="8253963"/>
    <n v="6633400"/>
    <n v="30092020"/>
    <x v="4"/>
    <n v="2020"/>
  </r>
  <r>
    <n v="839000145"/>
    <x v="21"/>
    <m/>
    <n v="5112020"/>
    <n v="1"/>
    <n v="0"/>
    <n v="127572591"/>
    <n v="31893147.75"/>
    <n v="30112020"/>
    <x v="2"/>
    <n v="2020"/>
  </r>
  <r>
    <n v="839000145"/>
    <x v="21"/>
    <m/>
    <n v="5112020"/>
    <n v="1"/>
    <n v="0"/>
    <n v="0"/>
    <n v="31893147.75"/>
    <n v="30122020"/>
    <x v="2"/>
    <n v="2020"/>
  </r>
  <r>
    <n v="839000145"/>
    <x v="21"/>
    <m/>
    <n v="5112020"/>
    <n v="1"/>
    <n v="0"/>
    <n v="0"/>
    <n v="31893147.75"/>
    <n v="30012021"/>
    <x v="2"/>
    <n v="2020"/>
  </r>
  <r>
    <n v="839000145"/>
    <x v="21"/>
    <m/>
    <n v="5112020"/>
    <n v="1"/>
    <n v="0"/>
    <n v="0"/>
    <n v="31893147.75"/>
    <n v="28022021"/>
    <x v="2"/>
    <n v="2020"/>
  </r>
  <r>
    <n v="890901826"/>
    <x v="22"/>
    <m/>
    <n v="5012021"/>
    <n v="1"/>
    <n v="0"/>
    <n v="28829599"/>
    <n v="28829599"/>
    <n v="31012021"/>
    <x v="0"/>
    <n v="2020"/>
  </r>
  <r>
    <n v="890905166"/>
    <x v="23"/>
    <m/>
    <n v="5122020"/>
    <n v="1"/>
    <n v="0"/>
    <n v="0"/>
    <n v="2076727"/>
    <n v="30122020"/>
    <x v="0"/>
    <n v="2020"/>
  </r>
  <r>
    <n v="891800570"/>
    <x v="24"/>
    <m/>
    <n v="30092020"/>
    <n v="1"/>
    <n v="33006327.840000004"/>
    <n v="45549038.840000004"/>
    <n v="12542711"/>
    <n v="30092020"/>
    <x v="4"/>
    <n v="2020"/>
  </r>
  <r>
    <n v="892120115"/>
    <x v="25"/>
    <m/>
    <n v="20062020"/>
    <n v="1"/>
    <n v="1823170961"/>
    <n v="2001981701"/>
    <n v="178810740"/>
    <n v="20062020"/>
    <x v="3"/>
    <n v="2020"/>
  </r>
  <r>
    <n v="892170002"/>
    <x v="26"/>
    <m/>
    <n v="30092020"/>
    <n v="1"/>
    <n v="1030800186"/>
    <n v="1142536383"/>
    <n v="111736197"/>
    <n v="30092020"/>
    <x v="4"/>
    <n v="2020"/>
  </r>
  <r>
    <n v="892300708"/>
    <x v="27"/>
    <m/>
    <n v="5112020"/>
    <n v="1"/>
    <n v="0"/>
    <n v="766450529"/>
    <n v="127741754.83333333"/>
    <n v="30112020"/>
    <x v="2"/>
    <n v="2020"/>
  </r>
  <r>
    <n v="892300708"/>
    <x v="27"/>
    <m/>
    <n v="5112020"/>
    <n v="1"/>
    <n v="0"/>
    <n v="0"/>
    <n v="127741754.83333333"/>
    <n v="30122020"/>
    <x v="2"/>
    <n v="2020"/>
  </r>
  <r>
    <n v="892300708"/>
    <x v="27"/>
    <m/>
    <n v="5112020"/>
    <n v="1"/>
    <n v="0"/>
    <n v="0"/>
    <n v="127741754.83333333"/>
    <n v="30012021"/>
    <x v="2"/>
    <n v="2020"/>
  </r>
  <r>
    <n v="892300708"/>
    <x v="27"/>
    <m/>
    <n v="5112020"/>
    <n v="1"/>
    <n v="0"/>
    <n v="0"/>
    <n v="127741754.83333333"/>
    <n v="28022021"/>
    <x v="2"/>
    <n v="2020"/>
  </r>
  <r>
    <n v="892300708"/>
    <x v="27"/>
    <m/>
    <n v="5112020"/>
    <n v="1"/>
    <n v="0"/>
    <n v="0"/>
    <n v="127741754.83333333"/>
    <n v="30032021"/>
    <x v="2"/>
    <n v="2020"/>
  </r>
  <r>
    <n v="892300708"/>
    <x v="27"/>
    <m/>
    <n v="5112020"/>
    <n v="1"/>
    <n v="0"/>
    <n v="0"/>
    <n v="127741754.83333333"/>
    <n v="30042021"/>
    <x v="2"/>
    <n v="2020"/>
  </r>
  <r>
    <n v="892300979"/>
    <x v="28"/>
    <m/>
    <n v="5012021"/>
    <n v="1"/>
    <n v="0"/>
    <n v="277180831.80000001"/>
    <n v="138590415.90000001"/>
    <n v="31012021"/>
    <x v="0"/>
    <n v="2020"/>
  </r>
  <r>
    <n v="892300979"/>
    <x v="28"/>
    <m/>
    <n v="5012021"/>
    <n v="1"/>
    <n v="0"/>
    <n v="0"/>
    <n v="138590415.90000001"/>
    <n v="28022021"/>
    <x v="0"/>
    <n v="2020"/>
  </r>
  <r>
    <n v="892300979"/>
    <x v="28"/>
    <m/>
    <n v="5102020"/>
    <n v="1"/>
    <n v="2408965027"/>
    <n v="1210869766"/>
    <n v="403623255.33333331"/>
    <n v="30102020"/>
    <x v="1"/>
    <n v="2020"/>
  </r>
  <r>
    <n v="892300979"/>
    <x v="28"/>
    <m/>
    <n v="5102020"/>
    <n v="1"/>
    <n v="0"/>
    <n v="0"/>
    <n v="403623255.33333331"/>
    <n v="30112020"/>
    <x v="1"/>
    <n v="2020"/>
  </r>
  <r>
    <n v="892300979"/>
    <x v="28"/>
    <m/>
    <n v="5102020"/>
    <n v="1"/>
    <n v="0"/>
    <n v="0"/>
    <n v="403623255.33333331"/>
    <n v="30122020"/>
    <x v="1"/>
    <n v="2020"/>
  </r>
  <r>
    <n v="892300979"/>
    <x v="28"/>
    <m/>
    <n v="15072020"/>
    <n v="1"/>
    <n v="2682859535"/>
    <n v="2955622310"/>
    <n v="272762775"/>
    <n v="15072020"/>
    <x v="5"/>
    <n v="2020"/>
  </r>
  <r>
    <n v="892300979"/>
    <x v="28"/>
    <m/>
    <n v="15082020"/>
    <n v="1"/>
    <n v="2682859535"/>
    <n v="2955622310"/>
    <n v="272762775"/>
    <n v="15082020"/>
    <x v="5"/>
    <n v="2020"/>
  </r>
  <r>
    <n v="892300979"/>
    <x v="28"/>
    <m/>
    <n v="15092020"/>
    <n v="1"/>
    <n v="2682859535"/>
    <n v="2955622310"/>
    <n v="272762775"/>
    <n v="15092020"/>
    <x v="5"/>
    <n v="2020"/>
  </r>
  <r>
    <n v="899999092"/>
    <x v="29"/>
    <m/>
    <n v="5122020"/>
    <n v="1"/>
    <n v="0"/>
    <n v="584333368"/>
    <n v="97388894.666666672"/>
    <n v="31012021"/>
    <x v="0"/>
    <n v="2020"/>
  </r>
  <r>
    <n v="899999092"/>
    <x v="29"/>
    <m/>
    <n v="5122020"/>
    <n v="1"/>
    <n v="0"/>
    <n v="0"/>
    <n v="97388894.666666672"/>
    <n v="28022021"/>
    <x v="0"/>
    <n v="2020"/>
  </r>
  <r>
    <n v="899999092"/>
    <x v="29"/>
    <m/>
    <n v="5122020"/>
    <n v="1"/>
    <n v="0"/>
    <n v="0"/>
    <n v="97388894.666666672"/>
    <n v="31032021"/>
    <x v="0"/>
    <n v="2020"/>
  </r>
  <r>
    <n v="899999092"/>
    <x v="29"/>
    <m/>
    <n v="5122020"/>
    <n v="1"/>
    <n v="0"/>
    <n v="0"/>
    <n v="97388894.666666672"/>
    <n v="30042021"/>
    <x v="0"/>
    <n v="2020"/>
  </r>
  <r>
    <n v="899999092"/>
    <x v="29"/>
    <m/>
    <n v="5122020"/>
    <n v="1"/>
    <n v="0"/>
    <n v="0"/>
    <n v="97388894.666666672"/>
    <n v="31052021"/>
    <x v="0"/>
    <n v="2020"/>
  </r>
  <r>
    <n v="899999092"/>
    <x v="29"/>
    <m/>
    <n v="5122020"/>
    <n v="1"/>
    <n v="0"/>
    <n v="0"/>
    <n v="97388894.666666672"/>
    <n v="30062021"/>
    <x v="0"/>
    <n v="2020"/>
  </r>
  <r>
    <n v="900016636"/>
    <x v="30"/>
    <m/>
    <n v="20062020"/>
    <n v="1"/>
    <n v="0"/>
    <n v="10919704"/>
    <n v="21709069"/>
    <n v="15072020"/>
    <x v="3"/>
    <n v="2020"/>
  </r>
  <r>
    <n v="900056127"/>
    <x v="31"/>
    <m/>
    <n v="5112020"/>
    <n v="1"/>
    <n v="0"/>
    <n v="61791927"/>
    <n v="20597309"/>
    <n v="30112020"/>
    <x v="2"/>
    <n v="2020"/>
  </r>
  <r>
    <n v="900056127"/>
    <x v="31"/>
    <m/>
    <n v="5112020"/>
    <n v="1"/>
    <n v="0"/>
    <n v="0"/>
    <n v="20597309"/>
    <n v="30122020"/>
    <x v="2"/>
    <n v="2020"/>
  </r>
  <r>
    <n v="900056127"/>
    <x v="31"/>
    <m/>
    <n v="5112020"/>
    <n v="1"/>
    <n v="0"/>
    <n v="0"/>
    <n v="20597309"/>
    <n v="30012021"/>
    <x v="2"/>
    <n v="2020"/>
  </r>
  <r>
    <n v="900056127"/>
    <x v="31"/>
    <m/>
    <n v="30092020"/>
    <n v="1"/>
    <n v="55442837.432999998"/>
    <n v="61059733"/>
    <n v="5616895.5669999998"/>
    <n v="30092020"/>
    <x v="4"/>
    <n v="2020"/>
  </r>
  <r>
    <n v="900120098"/>
    <x v="32"/>
    <m/>
    <n v="5112020"/>
    <n v="1"/>
    <n v="0"/>
    <n v="71746744"/>
    <n v="23915581"/>
    <n v="30112020"/>
    <x v="2"/>
    <n v="2020"/>
  </r>
  <r>
    <n v="900120098"/>
    <x v="32"/>
    <m/>
    <n v="5112020"/>
    <n v="1"/>
    <n v="0"/>
    <n v="0"/>
    <n v="23915581"/>
    <n v="30122020"/>
    <x v="2"/>
    <n v="2020"/>
  </r>
  <r>
    <n v="900120098"/>
    <x v="32"/>
    <m/>
    <n v="5112020"/>
    <n v="1"/>
    <n v="0"/>
    <n v="0"/>
    <n v="23915581"/>
    <n v="30012021"/>
    <x v="2"/>
    <n v="2020"/>
  </r>
  <r>
    <n v="900146332"/>
    <x v="33"/>
    <m/>
    <n v="5012021"/>
    <n v="1"/>
    <n v="0"/>
    <n v="413820816"/>
    <n v="68970136"/>
    <n v="31012021"/>
    <x v="0"/>
    <n v="2020"/>
  </r>
  <r>
    <n v="900146332"/>
    <x v="33"/>
    <m/>
    <n v="5012021"/>
    <n v="1"/>
    <n v="0"/>
    <n v="0"/>
    <n v="68970136"/>
    <n v="28022021"/>
    <x v="0"/>
    <n v="2020"/>
  </r>
  <r>
    <n v="900146332"/>
    <x v="33"/>
    <m/>
    <n v="5012021"/>
    <n v="1"/>
    <n v="0"/>
    <n v="0"/>
    <n v="68970136"/>
    <n v="31032021"/>
    <x v="0"/>
    <n v="2020"/>
  </r>
  <r>
    <n v="900146332"/>
    <x v="33"/>
    <m/>
    <n v="5012021"/>
    <n v="1"/>
    <n v="0"/>
    <n v="0"/>
    <n v="68970136"/>
    <n v="30042021"/>
    <x v="0"/>
    <n v="2020"/>
  </r>
  <r>
    <n v="900146332"/>
    <x v="33"/>
    <m/>
    <n v="5012021"/>
    <n v="1"/>
    <n v="0"/>
    <n v="0"/>
    <n v="68970136"/>
    <n v="31052021"/>
    <x v="0"/>
    <n v="2020"/>
  </r>
  <r>
    <n v="900146332"/>
    <x v="33"/>
    <m/>
    <n v="5012021"/>
    <n v="1"/>
    <n v="0"/>
    <n v="0"/>
    <n v="68970136"/>
    <n v="30062021"/>
    <x v="0"/>
    <n v="2020"/>
  </r>
  <r>
    <n v="900164285"/>
    <x v="34"/>
    <m/>
    <n v="5102020"/>
    <n v="1"/>
    <n v="0"/>
    <n v="19420815"/>
    <n v="9710407.5"/>
    <n v="30102020"/>
    <x v="1"/>
    <n v="2020"/>
  </r>
  <r>
    <n v="900164285"/>
    <x v="34"/>
    <m/>
    <n v="5102020"/>
    <n v="1"/>
    <n v="0"/>
    <n v="0"/>
    <n v="9710407.5"/>
    <n v="30112020"/>
    <x v="1"/>
    <n v="2020"/>
  </r>
  <r>
    <n v="900211912"/>
    <x v="35"/>
    <m/>
    <n v="5012021"/>
    <n v="1"/>
    <n v="0"/>
    <n v="22069184"/>
    <n v="22069184"/>
    <n v="31012021"/>
    <x v="0"/>
    <n v="2020"/>
  </r>
  <r>
    <n v="900213617"/>
    <x v="36"/>
    <m/>
    <n v="5102020"/>
    <n v="1"/>
    <n v="4750620572.9400005"/>
    <n v="626962919"/>
    <n v="125392583.8"/>
    <n v="30102020"/>
    <x v="1"/>
    <n v="2020"/>
  </r>
  <r>
    <n v="900213617"/>
    <x v="36"/>
    <m/>
    <n v="5102020"/>
    <n v="1"/>
    <n v="0"/>
    <n v="0"/>
    <n v="125392583.8"/>
    <n v="30112020"/>
    <x v="1"/>
    <n v="2020"/>
  </r>
  <r>
    <n v="900213617"/>
    <x v="36"/>
    <m/>
    <n v="5102020"/>
    <n v="1"/>
    <n v="0"/>
    <n v="0"/>
    <n v="125392583.8"/>
    <n v="30122020"/>
    <x v="1"/>
    <n v="2020"/>
  </r>
  <r>
    <n v="900213617"/>
    <x v="36"/>
    <m/>
    <n v="5102020"/>
    <n v="1"/>
    <n v="0"/>
    <n v="0"/>
    <n v="125392583.8"/>
    <n v="30012021"/>
    <x v="1"/>
    <n v="2020"/>
  </r>
  <r>
    <n v="900213617"/>
    <x v="36"/>
    <m/>
    <n v="5102020"/>
    <n v="1"/>
    <n v="0"/>
    <n v="0"/>
    <n v="125392583.8"/>
    <n v="28022021"/>
    <x v="1"/>
    <n v="2020"/>
  </r>
  <r>
    <n v="900240018"/>
    <x v="37"/>
    <m/>
    <n v="5102020"/>
    <n v="1"/>
    <n v="812304"/>
    <n v="1435473"/>
    <n v="1435473"/>
    <n v="30102020"/>
    <x v="1"/>
    <n v="2020"/>
  </r>
  <r>
    <n v="900246954"/>
    <x v="38"/>
    <m/>
    <n v="30092020"/>
    <n v="1"/>
    <n v="70349667"/>
    <n v="76056775"/>
    <n v="5707108"/>
    <n v="30092020"/>
    <x v="4"/>
    <n v="2020"/>
  </r>
  <r>
    <n v="900249014"/>
    <x v="39"/>
    <m/>
    <n v="15062020"/>
    <n v="1"/>
    <n v="145842726"/>
    <n v="147242726"/>
    <n v="1400000"/>
    <n v="15062020"/>
    <x v="6"/>
    <n v="2020"/>
  </r>
  <r>
    <n v="900249014"/>
    <x v="39"/>
    <m/>
    <n v="30092020"/>
    <n v="1"/>
    <n v="130452439.75333333"/>
    <n v="147242726"/>
    <n v="16790286.24666667"/>
    <n v="30092020"/>
    <x v="4"/>
    <n v="2020"/>
  </r>
  <r>
    <n v="900345765"/>
    <x v="40"/>
    <m/>
    <n v="5112020"/>
    <n v="1"/>
    <n v="0"/>
    <n v="19584860.329999994"/>
    <n v="9792430.1649999972"/>
    <n v="30112020"/>
    <x v="2"/>
    <n v="2020"/>
  </r>
  <r>
    <n v="900345765"/>
    <x v="40"/>
    <m/>
    <n v="5112020"/>
    <n v="1"/>
    <n v="0"/>
    <n v="0"/>
    <n v="9792430.1649999972"/>
    <n v="30122020"/>
    <x v="2"/>
    <n v="2020"/>
  </r>
  <r>
    <n v="900378914"/>
    <x v="41"/>
    <m/>
    <n v="5122020"/>
    <n v="1"/>
    <n v="0"/>
    <n v="0"/>
    <n v="171112385.69999999"/>
    <n v="30122020"/>
    <x v="0"/>
    <n v="2020"/>
  </r>
  <r>
    <n v="900431550"/>
    <x v="42"/>
    <m/>
    <n v="15072020"/>
    <n v="1"/>
    <n v="15912977"/>
    <n v="44769175"/>
    <n v="28856198"/>
    <n v="15072020"/>
    <x v="5"/>
    <n v="2020"/>
  </r>
  <r>
    <n v="900431550"/>
    <x v="42"/>
    <m/>
    <n v="30092020"/>
    <n v="1"/>
    <n v="35278925"/>
    <n v="44769175"/>
    <n v="9490250"/>
    <n v="30092020"/>
    <x v="4"/>
    <n v="2020"/>
  </r>
  <r>
    <n v="900517452"/>
    <x v="43"/>
    <m/>
    <n v="5102020"/>
    <n v="1"/>
    <n v="279702300"/>
    <n v="319672000"/>
    <n v="106557333.33333333"/>
    <n v="30102020"/>
    <x v="1"/>
    <n v="2020"/>
  </r>
  <r>
    <n v="900517452"/>
    <x v="43"/>
    <m/>
    <n v="5102020"/>
    <n v="1"/>
    <n v="0"/>
    <n v="0"/>
    <n v="106557333.33333333"/>
    <n v="30112020"/>
    <x v="1"/>
    <n v="2020"/>
  </r>
  <r>
    <n v="900517452"/>
    <x v="43"/>
    <m/>
    <n v="5102020"/>
    <n v="1"/>
    <n v="0"/>
    <n v="0"/>
    <n v="106557333.33333333"/>
    <n v="30122020"/>
    <x v="1"/>
    <n v="2020"/>
  </r>
  <r>
    <n v="900593091"/>
    <x v="44"/>
    <m/>
    <n v="5012021"/>
    <n v="1"/>
    <n v="0"/>
    <n v="26201250"/>
    <n v="26201250"/>
    <n v="31012021"/>
    <x v="0"/>
    <n v="2020"/>
  </r>
  <r>
    <n v="900594169"/>
    <x v="45"/>
    <m/>
    <n v="5102020"/>
    <n v="1"/>
    <n v="76342428"/>
    <n v="51022391"/>
    <n v="51022391"/>
    <n v="30102020"/>
    <x v="1"/>
    <n v="2020"/>
  </r>
  <r>
    <n v="900714155"/>
    <x v="46"/>
    <m/>
    <n v="5102020"/>
    <n v="1"/>
    <n v="22908035"/>
    <n v="9252548"/>
    <n v="9252548"/>
    <n v="30102020"/>
    <x v="1"/>
    <n v="2020"/>
  </r>
  <r>
    <n v="900756806"/>
    <x v="47"/>
    <m/>
    <n v="5102020"/>
    <n v="1"/>
    <n v="0"/>
    <n v="17296077.119999997"/>
    <n v="17296077.119999997"/>
    <n v="30102020"/>
    <x v="1"/>
    <n v="2020"/>
  </r>
  <r>
    <n v="900771845"/>
    <x v="48"/>
    <m/>
    <n v="5102020"/>
    <n v="1"/>
    <n v="-10472173"/>
    <n v="10472173"/>
    <n v="10472173"/>
    <n v="30102020"/>
    <x v="1"/>
    <n v="2020"/>
  </r>
  <r>
    <n v="900811749"/>
    <x v="49"/>
    <m/>
    <n v="5122020"/>
    <n v="1"/>
    <n v="0"/>
    <n v="0"/>
    <n v="16808590.719999999"/>
    <n v="30122020"/>
    <x v="0"/>
    <n v="2020"/>
  </r>
  <r>
    <n v="901243826"/>
    <x v="50"/>
    <m/>
    <n v="5012021"/>
    <n v="1"/>
    <n v="0"/>
    <n v="38895110.100000001"/>
    <n v="38895110.100000001"/>
    <n v="31012021"/>
    <x v="0"/>
    <n v="20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95AF97-2BD8-4CE1-95CC-A56884D8BA33}" name="TablaDinámica4" cacheId="3" applyNumberFormats="0" applyBorderFormats="0" applyFontFormats="0" applyPatternFormats="0" applyAlignmentFormats="0" applyWidthHeightFormats="1" dataCaption="Valores" missingCaption="0" updatedVersion="7" minRefreshableVersion="3" useAutoFormatting="1" itemPrintTitles="1" createdVersion="7" indent="0" outline="1" outlineData="1" multipleFieldFilters="0">
  <location ref="B3:J56" firstHeaderRow="1" firstDataRow="2" firstDataCol="1"/>
  <pivotFields count="11">
    <pivotField showAll="0"/>
    <pivotField axis="axisRow" showAll="0">
      <items count="52">
        <item x="46"/>
        <item x="21"/>
        <item x="50"/>
        <item x="11"/>
        <item x="39"/>
        <item x="5"/>
        <item x="38"/>
        <item x="28"/>
        <item x="45"/>
        <item x="42"/>
        <item x="13"/>
        <item x="3"/>
        <item x="14"/>
        <item x="34"/>
        <item x="8"/>
        <item x="4"/>
        <item x="27"/>
        <item x="33"/>
        <item x="36"/>
        <item x="49"/>
        <item x="44"/>
        <item x="40"/>
        <item x="9"/>
        <item x="24"/>
        <item x="25"/>
        <item x="12"/>
        <item x="43"/>
        <item x="17"/>
        <item x="15"/>
        <item x="10"/>
        <item x="23"/>
        <item x="22"/>
        <item x="26"/>
        <item x="6"/>
        <item x="37"/>
        <item x="32"/>
        <item x="35"/>
        <item x="29"/>
        <item x="48"/>
        <item x="7"/>
        <item x="16"/>
        <item x="31"/>
        <item x="0"/>
        <item x="2"/>
        <item x="1"/>
        <item x="19"/>
        <item x="20"/>
        <item x="41"/>
        <item x="18"/>
        <item x="47"/>
        <item x="30"/>
        <item t="default"/>
      </items>
    </pivotField>
    <pivotField showAll="0"/>
    <pivotField showAll="0"/>
    <pivotField showAll="0"/>
    <pivotField numFmtId="165" showAll="0"/>
    <pivotField numFmtId="165" showAll="0"/>
    <pivotField dataField="1" numFmtId="165" showAll="0"/>
    <pivotField showAll="0"/>
    <pivotField axis="axisCol" showAll="0">
      <items count="8">
        <item x="6"/>
        <item x="5"/>
        <item x="3"/>
        <item x="4"/>
        <item x="1"/>
        <item x="2"/>
        <item x="0"/>
        <item t="default"/>
      </items>
    </pivotField>
    <pivotField numFmtId="165" showAll="0"/>
  </pivotFields>
  <rowFields count="1">
    <field x="1"/>
  </rowFields>
  <rowItems count="5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 t="grand">
      <x/>
    </i>
  </rowItems>
  <colFields count="1">
    <field x="9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a de valorPagado" fld="7" baseField="0" baseItem="0" numFmtId="165"/>
  </dataFields>
  <formats count="15">
    <format dxfId="26">
      <pivotArea type="all" dataOnly="0" outline="0" fieldPosition="0"/>
    </format>
    <format dxfId="25">
      <pivotArea outline="0" collapsedLevelsAreSubtotals="1" fieldPosition="0"/>
    </format>
    <format dxfId="24">
      <pivotArea type="origin" dataOnly="0" labelOnly="1" outline="0" fieldPosition="0"/>
    </format>
    <format dxfId="23">
      <pivotArea field="9" type="button" dataOnly="0" labelOnly="1" outline="0" axis="axisCol" fieldPosition="0"/>
    </format>
    <format dxfId="22">
      <pivotArea type="topRight" dataOnly="0" labelOnly="1" outline="0" fieldPosition="0"/>
    </format>
    <format dxfId="21">
      <pivotArea field="1" type="button" dataOnly="0" labelOnly="1" outline="0" axis="axisRow" fieldPosition="0"/>
    </format>
    <format dxfId="20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9">
      <pivotArea dataOnly="0" labelOnly="1" fieldPosition="0">
        <references count="1">
          <reference field="1" count="1">
            <x v="50"/>
          </reference>
        </references>
      </pivotArea>
    </format>
    <format dxfId="18">
      <pivotArea dataOnly="0" labelOnly="1" grandRow="1" outline="0" fieldPosition="0"/>
    </format>
    <format dxfId="17">
      <pivotArea dataOnly="0" labelOnly="1" fieldPosition="0">
        <references count="1">
          <reference field="9" count="0"/>
        </references>
      </pivotArea>
    </format>
    <format dxfId="16">
      <pivotArea dataOnly="0" labelOnly="1" grandCol="1" outline="0" fieldPosition="0"/>
    </format>
    <format dxfId="15">
      <pivotArea outline="0" collapsedLevelsAreSubtotals="1" fieldPosition="0"/>
    </format>
    <format dxfId="14">
      <pivotArea field="1" type="button" dataOnly="0" labelOnly="1" outline="0" axis="axisRow" fieldPosition="0"/>
    </format>
    <format dxfId="13">
      <pivotArea dataOnly="0" labelOnly="1" fieldPosition="0">
        <references count="1">
          <reference field="9" count="0"/>
        </references>
      </pivotArea>
    </format>
    <format dxfId="12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3DDFF8-439C-41D9-A218-A862B72DF4EA}" name="TablaDinámica5" cacheId="2" applyNumberFormats="0" applyBorderFormats="0" applyFontFormats="0" applyPatternFormats="0" applyAlignmentFormats="0" applyWidthHeightFormats="1" dataCaption="Valores" missingCaption="0" updatedVersion="7" minRefreshableVersion="3" useAutoFormatting="1" itemPrintTitles="1" createdVersion="7" indent="0" outline="1" outlineData="1" multipleFieldFilters="0">
  <location ref="B61:G112" firstHeaderRow="1" firstDataRow="2" firstDataCol="1"/>
  <pivotFields count="10">
    <pivotField axis="axisRow" showAll="0">
      <items count="50">
        <item x="0"/>
        <item x="1"/>
        <item x="2"/>
        <item x="3"/>
        <item x="47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48"/>
        <item x="24"/>
        <item x="25"/>
        <item x="26"/>
        <item x="27"/>
        <item x="46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t="default"/>
      </items>
    </pivotField>
    <pivotField showAll="0"/>
    <pivotField showAll="0"/>
    <pivotField showAll="0"/>
    <pivotField numFmtId="165" showAll="0"/>
    <pivotField numFmtId="165" showAll="0"/>
    <pivotField dataField="1" numFmtId="165" showAll="0"/>
    <pivotField showAll="0"/>
    <pivotField axis="axisCol" showAll="0">
      <items count="5">
        <item x="1"/>
        <item x="3"/>
        <item x="2"/>
        <item x="0"/>
        <item t="default"/>
      </items>
    </pivotField>
    <pivotField numFmtId="165" showAll="0"/>
  </pivotFields>
  <rowFields count="1">
    <field x="0"/>
  </rowFields>
  <rowItems count="5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 t="grand">
      <x/>
    </i>
  </rowItems>
  <colFields count="1">
    <field x="8"/>
  </colFields>
  <colItems count="5">
    <i>
      <x/>
    </i>
    <i>
      <x v="1"/>
    </i>
    <i>
      <x v="2"/>
    </i>
    <i>
      <x v="3"/>
    </i>
    <i t="grand">
      <x/>
    </i>
  </colItems>
  <dataFields count="1">
    <dataField name="Suma de valorPagado" fld="6" baseField="0" baseItem="0" numFmtId="165"/>
  </dataFields>
  <formats count="10">
    <format dxfId="36">
      <pivotArea outline="0" collapsedLevelsAreSubtotals="1" fieldPosition="0"/>
    </format>
    <format dxfId="35">
      <pivotArea field="0" type="button" dataOnly="0" labelOnly="1" outline="0" axis="axisRow" fieldPosition="0"/>
    </format>
    <format dxfId="34">
      <pivotArea dataOnly="0" labelOnly="1" fieldPosition="0">
        <references count="1">
          <reference field="0" count="0"/>
        </references>
      </pivotArea>
    </format>
    <format dxfId="33">
      <pivotArea dataOnly="0" labelOnly="1" grandRow="1" outline="0" fieldPosition="0"/>
    </format>
    <format dxfId="32">
      <pivotArea dataOnly="0" labelOnly="1" fieldPosition="0">
        <references count="1">
          <reference field="8" count="0"/>
        </references>
      </pivotArea>
    </format>
    <format dxfId="31">
      <pivotArea dataOnly="0" labelOnly="1" grandCol="1" outline="0" fieldPosition="0"/>
    </format>
    <format dxfId="30">
      <pivotArea outline="0" collapsedLevelsAreSubtotals="1" fieldPosition="0"/>
    </format>
    <format dxfId="29">
      <pivotArea field="0" type="button" dataOnly="0" labelOnly="1" outline="0" axis="axisRow" fieldPosition="0"/>
    </format>
    <format dxfId="28">
      <pivotArea dataOnly="0" labelOnly="1" fieldPosition="0">
        <references count="1">
          <reference field="8" count="0"/>
        </references>
      </pivotArea>
    </format>
    <format dxfId="27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40CA0-6CDF-4802-BE7E-6CD6C2C0D8B0}">
  <dimension ref="A3:J112"/>
  <sheetViews>
    <sheetView topLeftCell="A4" workbookViewId="0">
      <selection activeCell="I75" sqref="I75"/>
    </sheetView>
  </sheetViews>
  <sheetFormatPr baseColWidth="10" defaultRowHeight="12" x14ac:dyDescent="0.2"/>
  <cols>
    <col min="1" max="1" width="10.1640625" bestFit="1" customWidth="1"/>
    <col min="2" max="2" width="73.5" bestFit="1" customWidth="1"/>
    <col min="3" max="3" width="21.6640625" bestFit="1" customWidth="1"/>
    <col min="4" max="5" width="14" bestFit="1" customWidth="1"/>
    <col min="6" max="6" width="15.83203125" bestFit="1" customWidth="1"/>
    <col min="7" max="7" width="15.1640625" customWidth="1"/>
    <col min="8" max="8" width="15.33203125" bestFit="1" customWidth="1"/>
    <col min="9" max="9" width="14.6640625" bestFit="1" customWidth="1"/>
    <col min="10" max="10" width="17.33203125" bestFit="1" customWidth="1"/>
  </cols>
  <sheetData>
    <row r="3" spans="1:10" hidden="1" x14ac:dyDescent="0.2">
      <c r="B3" s="5" t="s">
        <v>11</v>
      </c>
      <c r="C3" s="5" t="s">
        <v>21</v>
      </c>
      <c r="D3" s="9"/>
      <c r="E3" s="9"/>
      <c r="F3" s="9"/>
      <c r="G3" s="9"/>
      <c r="H3" s="9"/>
      <c r="I3" s="9"/>
      <c r="J3" s="9"/>
    </row>
    <row r="4" spans="1:10" s="12" customFormat="1" x14ac:dyDescent="0.2">
      <c r="A4" s="13" t="s">
        <v>124</v>
      </c>
      <c r="B4" s="10" t="s">
        <v>9</v>
      </c>
      <c r="C4" s="11" t="s">
        <v>17</v>
      </c>
      <c r="D4" s="11" t="s">
        <v>19</v>
      </c>
      <c r="E4" s="11" t="s">
        <v>20</v>
      </c>
      <c r="F4" s="11" t="s">
        <v>18</v>
      </c>
      <c r="G4" s="11" t="s">
        <v>15</v>
      </c>
      <c r="H4" s="11" t="s">
        <v>16</v>
      </c>
      <c r="I4" s="11" t="s">
        <v>13</v>
      </c>
      <c r="J4" s="11" t="s">
        <v>10</v>
      </c>
    </row>
    <row r="5" spans="1:10" x14ac:dyDescent="0.2">
      <c r="A5" s="9">
        <v>900714155</v>
      </c>
      <c r="B5" s="7" t="s">
        <v>69</v>
      </c>
      <c r="C5" s="6">
        <v>0</v>
      </c>
      <c r="D5" s="6">
        <v>0</v>
      </c>
      <c r="E5" s="6">
        <v>0</v>
      </c>
      <c r="F5" s="6">
        <v>0</v>
      </c>
      <c r="G5" s="6">
        <v>9252548</v>
      </c>
      <c r="H5" s="6">
        <v>0</v>
      </c>
      <c r="I5" s="6">
        <v>0</v>
      </c>
      <c r="J5" s="6">
        <v>9252548</v>
      </c>
    </row>
    <row r="6" spans="1:10" x14ac:dyDescent="0.2">
      <c r="A6" s="9">
        <v>839000145</v>
      </c>
      <c r="B6" s="7" t="s">
        <v>44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127572591</v>
      </c>
      <c r="I6" s="6">
        <v>0</v>
      </c>
      <c r="J6" s="6">
        <v>127572591</v>
      </c>
    </row>
    <row r="7" spans="1:10" x14ac:dyDescent="0.2">
      <c r="A7" s="9">
        <v>901243826</v>
      </c>
      <c r="B7" s="7" t="s">
        <v>73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38895110.100000001</v>
      </c>
      <c r="J7" s="6">
        <v>38895110.100000001</v>
      </c>
    </row>
    <row r="8" spans="1:10" x14ac:dyDescent="0.2">
      <c r="A8" s="9">
        <v>802022775</v>
      </c>
      <c r="B8" s="7" t="s">
        <v>34</v>
      </c>
      <c r="C8" s="6">
        <v>102647130</v>
      </c>
      <c r="D8" s="6">
        <v>0</v>
      </c>
      <c r="E8" s="6">
        <v>0</v>
      </c>
      <c r="F8" s="6">
        <v>5058401.2710000016</v>
      </c>
      <c r="G8" s="6">
        <v>0</v>
      </c>
      <c r="H8" s="6">
        <v>0</v>
      </c>
      <c r="I8" s="6">
        <v>0</v>
      </c>
      <c r="J8" s="6">
        <v>107705531.271</v>
      </c>
    </row>
    <row r="9" spans="1:10" x14ac:dyDescent="0.2">
      <c r="A9" s="9">
        <v>900249014</v>
      </c>
      <c r="B9" s="7" t="s">
        <v>62</v>
      </c>
      <c r="C9" s="6">
        <v>1400000</v>
      </c>
      <c r="D9" s="6">
        <v>0</v>
      </c>
      <c r="E9" s="6">
        <v>0</v>
      </c>
      <c r="F9" s="6">
        <v>16790286.24666667</v>
      </c>
      <c r="G9" s="6">
        <v>0</v>
      </c>
      <c r="H9" s="6">
        <v>0</v>
      </c>
      <c r="I9" s="6">
        <v>0</v>
      </c>
      <c r="J9" s="6">
        <v>18190286.24666667</v>
      </c>
    </row>
    <row r="10" spans="1:10" x14ac:dyDescent="0.2">
      <c r="A10" s="9">
        <v>800197217</v>
      </c>
      <c r="B10" s="7" t="s">
        <v>28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214340544</v>
      </c>
      <c r="J10" s="6">
        <v>214340544</v>
      </c>
    </row>
    <row r="11" spans="1:10" x14ac:dyDescent="0.2">
      <c r="A11" s="9">
        <v>900246954</v>
      </c>
      <c r="B11" s="7" t="s">
        <v>61</v>
      </c>
      <c r="C11" s="6">
        <v>0</v>
      </c>
      <c r="D11" s="6">
        <v>0</v>
      </c>
      <c r="E11" s="6">
        <v>0</v>
      </c>
      <c r="F11" s="6">
        <v>5707108</v>
      </c>
      <c r="G11" s="6">
        <v>0</v>
      </c>
      <c r="H11" s="6">
        <v>0</v>
      </c>
      <c r="I11" s="6">
        <v>0</v>
      </c>
      <c r="J11" s="6">
        <v>5707108</v>
      </c>
    </row>
    <row r="12" spans="1:10" x14ac:dyDescent="0.2">
      <c r="A12" s="9">
        <v>892300979</v>
      </c>
      <c r="B12" s="7" t="s">
        <v>51</v>
      </c>
      <c r="C12" s="6">
        <v>0</v>
      </c>
      <c r="D12" s="6">
        <v>818288325</v>
      </c>
      <c r="E12" s="6">
        <v>0</v>
      </c>
      <c r="F12" s="6">
        <v>0</v>
      </c>
      <c r="G12" s="6">
        <v>1210869766</v>
      </c>
      <c r="H12" s="6">
        <v>0</v>
      </c>
      <c r="I12" s="6">
        <v>277180831.80000001</v>
      </c>
      <c r="J12" s="6">
        <v>2306338922.8000002</v>
      </c>
    </row>
    <row r="13" spans="1:10" x14ac:dyDescent="0.2">
      <c r="A13" s="9">
        <v>900594169</v>
      </c>
      <c r="B13" s="7" t="s">
        <v>68</v>
      </c>
      <c r="C13" s="6">
        <v>0</v>
      </c>
      <c r="D13" s="6">
        <v>0</v>
      </c>
      <c r="E13" s="6">
        <v>0</v>
      </c>
      <c r="F13" s="6">
        <v>0</v>
      </c>
      <c r="G13" s="6">
        <v>51022391</v>
      </c>
      <c r="H13" s="6">
        <v>0</v>
      </c>
      <c r="I13" s="6">
        <v>0</v>
      </c>
      <c r="J13" s="6">
        <v>51022391</v>
      </c>
    </row>
    <row r="14" spans="1:10" x14ac:dyDescent="0.2">
      <c r="A14" s="9">
        <v>900431550</v>
      </c>
      <c r="B14" s="7" t="s">
        <v>65</v>
      </c>
      <c r="C14" s="6">
        <v>0</v>
      </c>
      <c r="D14" s="6">
        <v>28856198</v>
      </c>
      <c r="E14" s="6">
        <v>0</v>
      </c>
      <c r="F14" s="6">
        <v>9490250</v>
      </c>
      <c r="G14" s="6">
        <v>0</v>
      </c>
      <c r="H14" s="6">
        <v>0</v>
      </c>
      <c r="I14" s="6">
        <v>0</v>
      </c>
      <c r="J14" s="6">
        <v>38346448</v>
      </c>
    </row>
    <row r="15" spans="1:10" x14ac:dyDescent="0.2">
      <c r="A15" s="9">
        <v>812005644</v>
      </c>
      <c r="B15" s="7" t="s">
        <v>36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47465473</v>
      </c>
      <c r="I15" s="6">
        <v>0</v>
      </c>
      <c r="J15" s="6">
        <v>47465473</v>
      </c>
    </row>
    <row r="16" spans="1:10" x14ac:dyDescent="0.2">
      <c r="A16" s="9">
        <v>800179966</v>
      </c>
      <c r="B16" s="7" t="s">
        <v>26</v>
      </c>
      <c r="C16" s="6">
        <v>0</v>
      </c>
      <c r="D16" s="6">
        <v>0</v>
      </c>
      <c r="E16" s="6">
        <v>811863748</v>
      </c>
      <c r="F16" s="6">
        <v>0</v>
      </c>
      <c r="G16" s="6">
        <v>278464426</v>
      </c>
      <c r="H16" s="6">
        <v>0</v>
      </c>
      <c r="I16" s="6">
        <v>0</v>
      </c>
      <c r="J16" s="6">
        <v>1090328174</v>
      </c>
    </row>
    <row r="17" spans="1:10" x14ac:dyDescent="0.2">
      <c r="A17" s="9">
        <v>823002991</v>
      </c>
      <c r="B17" s="7" t="s">
        <v>37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12960945</v>
      </c>
      <c r="J17" s="6">
        <v>12960945</v>
      </c>
    </row>
    <row r="18" spans="1:10" x14ac:dyDescent="0.2">
      <c r="A18" s="9">
        <v>900164285</v>
      </c>
      <c r="B18" s="7" t="s">
        <v>57</v>
      </c>
      <c r="C18" s="6">
        <v>0</v>
      </c>
      <c r="D18" s="6">
        <v>0</v>
      </c>
      <c r="E18" s="6">
        <v>0</v>
      </c>
      <c r="F18" s="6">
        <v>0</v>
      </c>
      <c r="G18" s="6">
        <v>19420815</v>
      </c>
      <c r="H18" s="6">
        <v>0</v>
      </c>
      <c r="I18" s="6">
        <v>0</v>
      </c>
      <c r="J18" s="6">
        <v>19420815</v>
      </c>
    </row>
    <row r="19" spans="1:10" x14ac:dyDescent="0.2">
      <c r="A19" s="9">
        <v>802009783</v>
      </c>
      <c r="B19" s="7" t="s">
        <v>31</v>
      </c>
      <c r="C19" s="6">
        <v>0</v>
      </c>
      <c r="D19" s="6">
        <v>587188853.99999988</v>
      </c>
      <c r="E19" s="6">
        <v>0</v>
      </c>
      <c r="F19" s="6">
        <v>65172528.857000008</v>
      </c>
      <c r="G19" s="6">
        <v>0</v>
      </c>
      <c r="H19" s="6">
        <v>0</v>
      </c>
      <c r="I19" s="6">
        <v>0</v>
      </c>
      <c r="J19" s="6">
        <v>652361382.85699987</v>
      </c>
    </row>
    <row r="20" spans="1:10" x14ac:dyDescent="0.2">
      <c r="A20" s="9">
        <v>800183943</v>
      </c>
      <c r="B20" s="7" t="s">
        <v>27</v>
      </c>
      <c r="C20" s="6">
        <v>0</v>
      </c>
      <c r="D20" s="6">
        <v>0</v>
      </c>
      <c r="E20" s="6">
        <v>0</v>
      </c>
      <c r="F20" s="6">
        <v>140383713.5</v>
      </c>
      <c r="G20" s="6">
        <v>0</v>
      </c>
      <c r="H20" s="6">
        <v>0</v>
      </c>
      <c r="I20" s="6">
        <v>0</v>
      </c>
      <c r="J20" s="6">
        <v>140383713.5</v>
      </c>
    </row>
    <row r="21" spans="1:10" x14ac:dyDescent="0.2">
      <c r="A21" s="9">
        <v>892300708</v>
      </c>
      <c r="B21" s="7" t="s">
        <v>50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766450529</v>
      </c>
      <c r="I21" s="6">
        <v>0</v>
      </c>
      <c r="J21" s="6">
        <v>766450529</v>
      </c>
    </row>
    <row r="22" spans="1:10" x14ac:dyDescent="0.2">
      <c r="A22" s="9">
        <v>900146332</v>
      </c>
      <c r="B22" s="7" t="s">
        <v>56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413820816</v>
      </c>
      <c r="J22" s="6">
        <v>413820816</v>
      </c>
    </row>
    <row r="23" spans="1:10" x14ac:dyDescent="0.2">
      <c r="A23" s="9">
        <v>900213617</v>
      </c>
      <c r="B23" s="7" t="s">
        <v>59</v>
      </c>
      <c r="C23" s="6">
        <v>0</v>
      </c>
      <c r="D23" s="6">
        <v>0</v>
      </c>
      <c r="E23" s="6">
        <v>0</v>
      </c>
      <c r="F23" s="6">
        <v>0</v>
      </c>
      <c r="G23" s="6">
        <v>626962919</v>
      </c>
      <c r="H23" s="6">
        <v>0</v>
      </c>
      <c r="I23" s="6">
        <v>0</v>
      </c>
      <c r="J23" s="6">
        <v>626962919</v>
      </c>
    </row>
    <row r="24" spans="1:10" x14ac:dyDescent="0.2">
      <c r="A24" s="9">
        <v>900811749</v>
      </c>
      <c r="B24" s="7" t="s">
        <v>72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16808590.719999999</v>
      </c>
      <c r="J24" s="6">
        <v>16808590.719999999</v>
      </c>
    </row>
    <row r="25" spans="1:10" x14ac:dyDescent="0.2">
      <c r="A25" s="9">
        <v>900593091</v>
      </c>
      <c r="B25" s="7" t="s">
        <v>67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26201250</v>
      </c>
      <c r="J25" s="6">
        <v>26201250</v>
      </c>
    </row>
    <row r="26" spans="1:10" x14ac:dyDescent="0.2">
      <c r="A26" s="9">
        <v>900345765</v>
      </c>
      <c r="B26" s="7" t="s">
        <v>63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19584860.329999994</v>
      </c>
      <c r="I26" s="6">
        <v>0</v>
      </c>
      <c r="J26" s="6">
        <v>19584860.329999994</v>
      </c>
    </row>
    <row r="27" spans="1:10" x14ac:dyDescent="0.2">
      <c r="A27" s="9">
        <v>802009806</v>
      </c>
      <c r="B27" s="7" t="s">
        <v>32</v>
      </c>
      <c r="C27" s="6">
        <v>188171238</v>
      </c>
      <c r="D27" s="6">
        <v>0</v>
      </c>
      <c r="E27" s="6">
        <v>0</v>
      </c>
      <c r="F27" s="6">
        <v>159987995</v>
      </c>
      <c r="G27" s="6">
        <v>0</v>
      </c>
      <c r="H27" s="6">
        <v>0</v>
      </c>
      <c r="I27" s="6">
        <v>0</v>
      </c>
      <c r="J27" s="6">
        <v>348159233</v>
      </c>
    </row>
    <row r="28" spans="1:10" x14ac:dyDescent="0.2">
      <c r="A28" s="9">
        <v>891800570</v>
      </c>
      <c r="B28" s="7" t="s">
        <v>47</v>
      </c>
      <c r="C28" s="6">
        <v>0</v>
      </c>
      <c r="D28" s="6">
        <v>0</v>
      </c>
      <c r="E28" s="6">
        <v>0</v>
      </c>
      <c r="F28" s="6">
        <v>12542711</v>
      </c>
      <c r="G28" s="6">
        <v>0</v>
      </c>
      <c r="H28" s="6">
        <v>0</v>
      </c>
      <c r="I28" s="6">
        <v>0</v>
      </c>
      <c r="J28" s="6">
        <v>12542711</v>
      </c>
    </row>
    <row r="29" spans="1:10" x14ac:dyDescent="0.2">
      <c r="A29" s="9">
        <v>892120115</v>
      </c>
      <c r="B29" s="7" t="s">
        <v>48</v>
      </c>
      <c r="C29" s="6">
        <v>0</v>
      </c>
      <c r="D29" s="6">
        <v>0</v>
      </c>
      <c r="E29" s="6">
        <v>178810740</v>
      </c>
      <c r="F29" s="6">
        <v>0</v>
      </c>
      <c r="G29" s="6">
        <v>0</v>
      </c>
      <c r="H29" s="6">
        <v>0</v>
      </c>
      <c r="I29" s="6">
        <v>0</v>
      </c>
      <c r="J29" s="6">
        <v>178810740</v>
      </c>
    </row>
    <row r="30" spans="1:10" x14ac:dyDescent="0.2">
      <c r="A30" s="9">
        <v>812005522</v>
      </c>
      <c r="B30" s="7" t="s">
        <v>35</v>
      </c>
      <c r="C30" s="6">
        <v>0</v>
      </c>
      <c r="D30" s="6">
        <v>0</v>
      </c>
      <c r="E30" s="6">
        <v>0</v>
      </c>
      <c r="F30" s="6">
        <v>0</v>
      </c>
      <c r="G30" s="6">
        <v>1624646541.9999998</v>
      </c>
      <c r="H30" s="6">
        <v>0</v>
      </c>
      <c r="I30" s="6">
        <v>0</v>
      </c>
      <c r="J30" s="6">
        <v>1624646541.9999998</v>
      </c>
    </row>
    <row r="31" spans="1:10" x14ac:dyDescent="0.2">
      <c r="A31" s="9">
        <v>900517452</v>
      </c>
      <c r="B31" s="7" t="s">
        <v>66</v>
      </c>
      <c r="C31" s="6">
        <v>0</v>
      </c>
      <c r="D31" s="6">
        <v>0</v>
      </c>
      <c r="E31" s="6">
        <v>0</v>
      </c>
      <c r="F31" s="6">
        <v>0</v>
      </c>
      <c r="G31" s="6">
        <v>319672000</v>
      </c>
      <c r="H31" s="6">
        <v>0</v>
      </c>
      <c r="I31" s="6">
        <v>0</v>
      </c>
      <c r="J31" s="6">
        <v>319672000</v>
      </c>
    </row>
    <row r="32" spans="1:10" x14ac:dyDescent="0.2">
      <c r="A32" s="9">
        <v>825001119</v>
      </c>
      <c r="B32" s="7" t="s">
        <v>40</v>
      </c>
      <c r="C32" s="6">
        <v>0</v>
      </c>
      <c r="D32" s="6">
        <v>0</v>
      </c>
      <c r="E32" s="6">
        <v>0</v>
      </c>
      <c r="F32" s="6">
        <v>38425534</v>
      </c>
      <c r="G32" s="6">
        <v>0</v>
      </c>
      <c r="H32" s="6">
        <v>0</v>
      </c>
      <c r="I32" s="6">
        <v>0</v>
      </c>
      <c r="J32" s="6">
        <v>38425534</v>
      </c>
    </row>
    <row r="33" spans="1:10" x14ac:dyDescent="0.2">
      <c r="A33" s="9">
        <v>824000204</v>
      </c>
      <c r="B33" s="7" t="s">
        <v>38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50915776</v>
      </c>
      <c r="I33" s="6">
        <v>0</v>
      </c>
      <c r="J33" s="6">
        <v>50915776</v>
      </c>
    </row>
    <row r="34" spans="1:10" x14ac:dyDescent="0.2">
      <c r="A34" s="9">
        <v>802013023</v>
      </c>
      <c r="B34" s="7" t="s">
        <v>33</v>
      </c>
      <c r="C34" s="6">
        <v>0</v>
      </c>
      <c r="D34" s="6">
        <v>173023396</v>
      </c>
      <c r="E34" s="6">
        <v>0</v>
      </c>
      <c r="F34" s="6">
        <v>449968165</v>
      </c>
      <c r="G34" s="6">
        <v>0</v>
      </c>
      <c r="H34" s="6">
        <v>0</v>
      </c>
      <c r="I34" s="6">
        <v>0</v>
      </c>
      <c r="J34" s="6">
        <v>622991561</v>
      </c>
    </row>
    <row r="35" spans="1:10" x14ac:dyDescent="0.2">
      <c r="A35" s="9">
        <v>890905166</v>
      </c>
      <c r="B35" s="7" t="s">
        <v>46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2076727</v>
      </c>
      <c r="J35" s="6">
        <v>2076727</v>
      </c>
    </row>
    <row r="36" spans="1:10" x14ac:dyDescent="0.2">
      <c r="A36" s="9">
        <v>890901826</v>
      </c>
      <c r="B36" s="7" t="s">
        <v>45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28829599</v>
      </c>
      <c r="J36" s="6">
        <v>28829599</v>
      </c>
    </row>
    <row r="37" spans="1:10" x14ac:dyDescent="0.2">
      <c r="A37" s="9">
        <v>892170002</v>
      </c>
      <c r="B37" s="7" t="s">
        <v>49</v>
      </c>
      <c r="C37" s="6">
        <v>0</v>
      </c>
      <c r="D37" s="6">
        <v>0</v>
      </c>
      <c r="E37" s="6">
        <v>0</v>
      </c>
      <c r="F37" s="6">
        <v>111736197</v>
      </c>
      <c r="G37" s="6">
        <v>0</v>
      </c>
      <c r="H37" s="6">
        <v>0</v>
      </c>
      <c r="I37" s="6">
        <v>0</v>
      </c>
      <c r="J37" s="6">
        <v>111736197</v>
      </c>
    </row>
    <row r="38" spans="1:10" x14ac:dyDescent="0.2">
      <c r="A38" s="9">
        <v>800204153</v>
      </c>
      <c r="B38" s="7" t="s">
        <v>29</v>
      </c>
      <c r="C38" s="6">
        <v>0</v>
      </c>
      <c r="D38" s="6">
        <v>0</v>
      </c>
      <c r="E38" s="6">
        <v>0</v>
      </c>
      <c r="F38" s="6">
        <v>0</v>
      </c>
      <c r="G38" s="6">
        <v>408571426</v>
      </c>
      <c r="H38" s="6">
        <v>0</v>
      </c>
      <c r="I38" s="6">
        <v>0</v>
      </c>
      <c r="J38" s="6">
        <v>408571426</v>
      </c>
    </row>
    <row r="39" spans="1:10" x14ac:dyDescent="0.2">
      <c r="A39" s="9">
        <v>900240018</v>
      </c>
      <c r="B39" s="7" t="s">
        <v>60</v>
      </c>
      <c r="C39" s="6">
        <v>0</v>
      </c>
      <c r="D39" s="6">
        <v>0</v>
      </c>
      <c r="E39" s="6">
        <v>0</v>
      </c>
      <c r="F39" s="6">
        <v>0</v>
      </c>
      <c r="G39" s="6">
        <v>1435473</v>
      </c>
      <c r="H39" s="6">
        <v>0</v>
      </c>
      <c r="I39" s="6">
        <v>0</v>
      </c>
      <c r="J39" s="6">
        <v>1435473</v>
      </c>
    </row>
    <row r="40" spans="1:10" x14ac:dyDescent="0.2">
      <c r="A40" s="9">
        <v>900120098</v>
      </c>
      <c r="B40" s="7" t="s">
        <v>55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71746743</v>
      </c>
      <c r="I40" s="6">
        <v>0</v>
      </c>
      <c r="J40" s="6">
        <v>71746743</v>
      </c>
    </row>
    <row r="41" spans="1:10" x14ac:dyDescent="0.2">
      <c r="A41" s="9">
        <v>900211912</v>
      </c>
      <c r="B41" s="7" t="s">
        <v>58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22069184</v>
      </c>
      <c r="J41" s="6">
        <v>22069184</v>
      </c>
    </row>
    <row r="42" spans="1:10" x14ac:dyDescent="0.2">
      <c r="A42" s="9">
        <v>899999092</v>
      </c>
      <c r="B42" s="7" t="s">
        <v>52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584333368</v>
      </c>
      <c r="J42" s="6">
        <v>584333368</v>
      </c>
    </row>
    <row r="43" spans="1:10" x14ac:dyDescent="0.2">
      <c r="A43" s="9">
        <v>900771845</v>
      </c>
      <c r="B43" s="7" t="s">
        <v>71</v>
      </c>
      <c r="C43" s="6">
        <v>0</v>
      </c>
      <c r="D43" s="6">
        <v>0</v>
      </c>
      <c r="E43" s="6">
        <v>0</v>
      </c>
      <c r="F43" s="6">
        <v>0</v>
      </c>
      <c r="G43" s="6">
        <v>10472173</v>
      </c>
      <c r="H43" s="6">
        <v>0</v>
      </c>
      <c r="I43" s="6">
        <v>0</v>
      </c>
      <c r="J43" s="6">
        <v>10472173</v>
      </c>
    </row>
    <row r="44" spans="1:10" x14ac:dyDescent="0.2">
      <c r="A44" s="9">
        <v>800254132</v>
      </c>
      <c r="B44" s="7" t="s">
        <v>30</v>
      </c>
      <c r="C44" s="6">
        <v>0</v>
      </c>
      <c r="D44" s="6">
        <v>0</v>
      </c>
      <c r="E44" s="6">
        <v>0</v>
      </c>
      <c r="F44" s="6">
        <v>0</v>
      </c>
      <c r="G44" s="6">
        <v>715481.92</v>
      </c>
      <c r="H44" s="6">
        <v>0</v>
      </c>
      <c r="I44" s="6">
        <v>0</v>
      </c>
      <c r="J44" s="6">
        <v>715481.92</v>
      </c>
    </row>
    <row r="45" spans="1:10" x14ac:dyDescent="0.2">
      <c r="A45" s="9">
        <v>824004330</v>
      </c>
      <c r="B45" s="7" t="s">
        <v>39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64437177</v>
      </c>
      <c r="I45" s="6">
        <v>0</v>
      </c>
      <c r="J45" s="6">
        <v>64437177</v>
      </c>
    </row>
    <row r="46" spans="1:10" x14ac:dyDescent="0.2">
      <c r="A46" s="9">
        <v>900056127</v>
      </c>
      <c r="B46" s="7" t="s">
        <v>54</v>
      </c>
      <c r="C46" s="6">
        <v>0</v>
      </c>
      <c r="D46" s="6">
        <v>0</v>
      </c>
      <c r="E46" s="6">
        <v>0</v>
      </c>
      <c r="F46" s="6">
        <v>5616895.5669999998</v>
      </c>
      <c r="G46" s="6">
        <v>0</v>
      </c>
      <c r="H46" s="6">
        <v>61791927</v>
      </c>
      <c r="I46" s="6">
        <v>0</v>
      </c>
      <c r="J46" s="6">
        <v>67408822.567000002</v>
      </c>
    </row>
    <row r="47" spans="1:10" x14ac:dyDescent="0.2">
      <c r="A47" s="9">
        <v>33069633</v>
      </c>
      <c r="B47" s="7" t="s">
        <v>23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16392900</v>
      </c>
      <c r="J47" s="6">
        <v>16392900</v>
      </c>
    </row>
    <row r="48" spans="1:10" x14ac:dyDescent="0.2">
      <c r="A48" s="9">
        <v>73583999</v>
      </c>
      <c r="B48" s="7" t="s">
        <v>25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4479680</v>
      </c>
      <c r="I48" s="6">
        <v>0</v>
      </c>
      <c r="J48" s="6">
        <v>4479680</v>
      </c>
    </row>
    <row r="49" spans="1:10" x14ac:dyDescent="0.2">
      <c r="A49" s="9">
        <v>41323666</v>
      </c>
      <c r="B49" s="7" t="s">
        <v>24</v>
      </c>
      <c r="C49" s="6">
        <v>0</v>
      </c>
      <c r="D49" s="6">
        <v>0</v>
      </c>
      <c r="E49" s="6">
        <v>0</v>
      </c>
      <c r="F49" s="6">
        <v>0</v>
      </c>
      <c r="G49" s="6">
        <v>22553000</v>
      </c>
      <c r="H49" s="6">
        <v>0</v>
      </c>
      <c r="I49" s="6">
        <v>0</v>
      </c>
      <c r="J49" s="6">
        <v>22553000</v>
      </c>
    </row>
    <row r="50" spans="1:10" x14ac:dyDescent="0.2">
      <c r="A50" s="9">
        <v>825003378</v>
      </c>
      <c r="B50" s="7" t="s">
        <v>42</v>
      </c>
      <c r="C50" s="6">
        <v>93285378</v>
      </c>
      <c r="D50" s="6">
        <v>0</v>
      </c>
      <c r="E50" s="6">
        <v>0</v>
      </c>
      <c r="F50" s="6">
        <v>293345831</v>
      </c>
      <c r="G50" s="6">
        <v>0</v>
      </c>
      <c r="H50" s="6">
        <v>0</v>
      </c>
      <c r="I50" s="6">
        <v>1094660685.9000001</v>
      </c>
      <c r="J50" s="6">
        <v>1481291894.9000001</v>
      </c>
    </row>
    <row r="51" spans="1:10" x14ac:dyDescent="0.2">
      <c r="A51" s="9">
        <v>830124110</v>
      </c>
      <c r="B51" s="7" t="s">
        <v>43</v>
      </c>
      <c r="C51" s="6">
        <v>0</v>
      </c>
      <c r="D51" s="6">
        <v>0</v>
      </c>
      <c r="E51" s="6">
        <v>0</v>
      </c>
      <c r="F51" s="6">
        <v>6633400</v>
      </c>
      <c r="G51" s="6">
        <v>44189477</v>
      </c>
      <c r="H51" s="6">
        <v>0</v>
      </c>
      <c r="I51" s="6">
        <v>0</v>
      </c>
      <c r="J51" s="6">
        <v>50822877</v>
      </c>
    </row>
    <row r="52" spans="1:10" x14ac:dyDescent="0.2">
      <c r="A52" s="9">
        <v>900378914</v>
      </c>
      <c r="B52" s="7" t="s">
        <v>64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171112385.69999999</v>
      </c>
      <c r="J52" s="6">
        <v>171112385.69999999</v>
      </c>
    </row>
    <row r="53" spans="1:10" x14ac:dyDescent="0.2">
      <c r="A53" s="9">
        <v>825003080</v>
      </c>
      <c r="B53" s="7" t="s">
        <v>41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2929514447.7103996</v>
      </c>
      <c r="J53" s="6">
        <v>2929514447.7103996</v>
      </c>
    </row>
    <row r="54" spans="1:10" x14ac:dyDescent="0.2">
      <c r="A54" s="9">
        <v>900756806</v>
      </c>
      <c r="B54" s="7" t="s">
        <v>70</v>
      </c>
      <c r="C54" s="6">
        <v>0</v>
      </c>
      <c r="D54" s="6">
        <v>0</v>
      </c>
      <c r="E54" s="6">
        <v>0</v>
      </c>
      <c r="F54" s="6">
        <v>0</v>
      </c>
      <c r="G54" s="6">
        <v>17296077.119999997</v>
      </c>
      <c r="H54" s="6">
        <v>0</v>
      </c>
      <c r="I54" s="6">
        <v>0</v>
      </c>
      <c r="J54" s="6">
        <v>17296077.119999997</v>
      </c>
    </row>
    <row r="55" spans="1:10" x14ac:dyDescent="0.2">
      <c r="A55" s="9">
        <v>900016636</v>
      </c>
      <c r="B55" s="7" t="s">
        <v>53</v>
      </c>
      <c r="C55" s="6">
        <v>0</v>
      </c>
      <c r="D55" s="6">
        <v>0</v>
      </c>
      <c r="E55" s="6">
        <v>21709069</v>
      </c>
      <c r="F55" s="6">
        <v>0</v>
      </c>
      <c r="G55" s="6">
        <v>0</v>
      </c>
      <c r="H55" s="6">
        <v>0</v>
      </c>
      <c r="I55" s="6">
        <v>0</v>
      </c>
      <c r="J55" s="6">
        <v>21709069</v>
      </c>
    </row>
    <row r="56" spans="1:10" x14ac:dyDescent="0.2">
      <c r="A56" s="14"/>
      <c r="B56" s="7" t="s">
        <v>10</v>
      </c>
      <c r="C56" s="6">
        <v>385503746</v>
      </c>
      <c r="D56" s="6">
        <v>1607356773</v>
      </c>
      <c r="E56" s="6">
        <v>1012383557</v>
      </c>
      <c r="F56" s="6">
        <v>1320859016.4416666</v>
      </c>
      <c r="G56" s="6">
        <v>4645544515.04</v>
      </c>
      <c r="H56" s="6">
        <v>1214444756.3299999</v>
      </c>
      <c r="I56" s="6">
        <v>5849197384.9303989</v>
      </c>
      <c r="J56" s="6">
        <v>16035289748.742067</v>
      </c>
    </row>
    <row r="61" spans="1:10" hidden="1" x14ac:dyDescent="0.2">
      <c r="B61" s="1" t="s">
        <v>11</v>
      </c>
      <c r="C61" s="1" t="s">
        <v>21</v>
      </c>
    </row>
    <row r="62" spans="1:10" s="12" customFormat="1" x14ac:dyDescent="0.2">
      <c r="A62" s="13" t="s">
        <v>124</v>
      </c>
      <c r="B62" s="10" t="s">
        <v>9</v>
      </c>
      <c r="C62" s="11" t="s">
        <v>17</v>
      </c>
      <c r="D62" s="11" t="s">
        <v>19</v>
      </c>
      <c r="E62" s="11" t="s">
        <v>20</v>
      </c>
      <c r="F62" s="11" t="s">
        <v>18</v>
      </c>
      <c r="G62" s="11" t="s">
        <v>10</v>
      </c>
    </row>
    <row r="63" spans="1:10" x14ac:dyDescent="0.2">
      <c r="A63" s="9">
        <v>900208532</v>
      </c>
      <c r="B63" s="7" t="s">
        <v>110</v>
      </c>
      <c r="C63" s="6">
        <v>0</v>
      </c>
      <c r="D63" s="6">
        <v>0</v>
      </c>
      <c r="E63" s="6">
        <v>0</v>
      </c>
      <c r="F63" s="6">
        <v>26574713</v>
      </c>
      <c r="G63" s="6">
        <v>26574713</v>
      </c>
    </row>
    <row r="64" spans="1:10" x14ac:dyDescent="0.2">
      <c r="A64" s="9">
        <v>830510991</v>
      </c>
      <c r="B64" s="7" t="s">
        <v>116</v>
      </c>
      <c r="C64" s="6">
        <v>0</v>
      </c>
      <c r="D64" s="6">
        <v>0</v>
      </c>
      <c r="E64" s="6">
        <v>0</v>
      </c>
      <c r="F64" s="6">
        <v>65254996.060000017</v>
      </c>
      <c r="G64" s="6">
        <v>65254996.060000017</v>
      </c>
    </row>
    <row r="65" spans="1:7" x14ac:dyDescent="0.2">
      <c r="A65" s="9">
        <v>900264327</v>
      </c>
      <c r="B65" s="7" t="s">
        <v>119</v>
      </c>
      <c r="C65" s="6">
        <v>0</v>
      </c>
      <c r="D65" s="6">
        <v>0</v>
      </c>
      <c r="E65" s="6">
        <v>0</v>
      </c>
      <c r="F65" s="6">
        <v>2334459.7060000002</v>
      </c>
      <c r="G65" s="6">
        <v>2334459.7060000002</v>
      </c>
    </row>
    <row r="66" spans="1:7" x14ac:dyDescent="0.2">
      <c r="A66" s="9">
        <v>802003081</v>
      </c>
      <c r="B66" s="7" t="s">
        <v>79</v>
      </c>
      <c r="C66" s="6">
        <v>2772726</v>
      </c>
      <c r="D66" s="6">
        <v>0</v>
      </c>
      <c r="E66" s="6">
        <v>0</v>
      </c>
      <c r="F66" s="6">
        <v>0</v>
      </c>
      <c r="G66" s="6">
        <v>2772726</v>
      </c>
    </row>
    <row r="67" spans="1:7" x14ac:dyDescent="0.2">
      <c r="A67" s="9">
        <v>822006051</v>
      </c>
      <c r="B67" s="7" t="s">
        <v>122</v>
      </c>
      <c r="C67" s="6">
        <v>0</v>
      </c>
      <c r="D67" s="6">
        <v>0</v>
      </c>
      <c r="E67" s="6">
        <v>0</v>
      </c>
      <c r="F67" s="6">
        <v>521594</v>
      </c>
      <c r="G67" s="6">
        <v>521594</v>
      </c>
    </row>
    <row r="68" spans="1:7" x14ac:dyDescent="0.2">
      <c r="A68" s="9">
        <v>820003533</v>
      </c>
      <c r="B68" s="7" t="s">
        <v>88</v>
      </c>
      <c r="C68" s="6">
        <v>0</v>
      </c>
      <c r="D68" s="6">
        <v>0</v>
      </c>
      <c r="E68" s="6">
        <v>0</v>
      </c>
      <c r="F68" s="6">
        <v>1825560</v>
      </c>
      <c r="G68" s="6">
        <v>1825560</v>
      </c>
    </row>
    <row r="69" spans="1:7" x14ac:dyDescent="0.2">
      <c r="A69" s="9">
        <v>822002459</v>
      </c>
      <c r="B69" s="7" t="s">
        <v>90</v>
      </c>
      <c r="C69" s="6">
        <v>200000000</v>
      </c>
      <c r="D69" s="6">
        <v>0</v>
      </c>
      <c r="E69" s="6">
        <v>0</v>
      </c>
      <c r="F69" s="6">
        <v>0</v>
      </c>
      <c r="G69" s="6">
        <v>200000000</v>
      </c>
    </row>
    <row r="70" spans="1:7" x14ac:dyDescent="0.2">
      <c r="A70" s="9">
        <v>802003414</v>
      </c>
      <c r="B70" s="7" t="s">
        <v>80</v>
      </c>
      <c r="C70" s="6">
        <v>9401578</v>
      </c>
      <c r="D70" s="6">
        <v>0</v>
      </c>
      <c r="E70" s="6">
        <v>0</v>
      </c>
      <c r="F70" s="6">
        <v>0</v>
      </c>
      <c r="G70" s="6">
        <v>9401578</v>
      </c>
    </row>
    <row r="71" spans="1:7" x14ac:dyDescent="0.2">
      <c r="A71" s="9">
        <v>802006728</v>
      </c>
      <c r="B71" s="7" t="s">
        <v>83</v>
      </c>
      <c r="C71" s="6">
        <v>0</v>
      </c>
      <c r="D71" s="6">
        <v>0</v>
      </c>
      <c r="E71" s="6">
        <v>0</v>
      </c>
      <c r="F71" s="6">
        <v>24854027.5</v>
      </c>
      <c r="G71" s="6">
        <v>24854027.5</v>
      </c>
    </row>
    <row r="72" spans="1:7" x14ac:dyDescent="0.2">
      <c r="A72" s="9">
        <v>892115009</v>
      </c>
      <c r="B72" s="7" t="s">
        <v>105</v>
      </c>
      <c r="C72" s="6">
        <v>0</v>
      </c>
      <c r="D72" s="6">
        <v>0</v>
      </c>
      <c r="E72" s="6">
        <v>1704074369</v>
      </c>
      <c r="F72" s="6">
        <v>0</v>
      </c>
      <c r="G72" s="6">
        <v>1704074369</v>
      </c>
    </row>
    <row r="73" spans="1:7" x14ac:dyDescent="0.2">
      <c r="A73" s="9">
        <v>820005389</v>
      </c>
      <c r="B73" s="7" t="s">
        <v>89</v>
      </c>
      <c r="C73" s="6">
        <v>0</v>
      </c>
      <c r="D73" s="6">
        <v>0</v>
      </c>
      <c r="E73" s="6">
        <v>0</v>
      </c>
      <c r="F73" s="6">
        <v>18997228</v>
      </c>
      <c r="G73" s="6">
        <v>18997228</v>
      </c>
    </row>
    <row r="74" spans="1:7" x14ac:dyDescent="0.2">
      <c r="A74" s="9">
        <v>891855438</v>
      </c>
      <c r="B74" s="7" t="s">
        <v>103</v>
      </c>
      <c r="C74" s="6">
        <v>0</v>
      </c>
      <c r="D74" s="6">
        <v>0</v>
      </c>
      <c r="E74" s="6">
        <v>0</v>
      </c>
      <c r="F74" s="6">
        <v>1126800</v>
      </c>
      <c r="G74" s="6">
        <v>1126800</v>
      </c>
    </row>
    <row r="75" spans="1:7" x14ac:dyDescent="0.2">
      <c r="A75" s="9">
        <v>891800231</v>
      </c>
      <c r="B75" s="7" t="s">
        <v>101</v>
      </c>
      <c r="C75" s="6">
        <v>0</v>
      </c>
      <c r="D75" s="6">
        <v>0</v>
      </c>
      <c r="E75" s="6">
        <v>0</v>
      </c>
      <c r="F75" s="6">
        <v>95466766.5</v>
      </c>
      <c r="G75" s="6">
        <v>95466766.5</v>
      </c>
    </row>
    <row r="76" spans="1:7" x14ac:dyDescent="0.2">
      <c r="A76" s="9">
        <v>800254850</v>
      </c>
      <c r="B76" s="7" t="s">
        <v>78</v>
      </c>
      <c r="C76" s="6">
        <v>0</v>
      </c>
      <c r="D76" s="6">
        <v>0</v>
      </c>
      <c r="E76" s="6">
        <v>0</v>
      </c>
      <c r="F76" s="6">
        <v>1725000</v>
      </c>
      <c r="G76" s="6">
        <v>1725000</v>
      </c>
    </row>
    <row r="77" spans="1:7" x14ac:dyDescent="0.2">
      <c r="A77" s="9">
        <v>802006267</v>
      </c>
      <c r="B77" s="7" t="s">
        <v>81</v>
      </c>
      <c r="C77" s="6">
        <v>0</v>
      </c>
      <c r="D77" s="6">
        <v>0</v>
      </c>
      <c r="E77" s="6">
        <v>0</v>
      </c>
      <c r="F77" s="6">
        <v>61642724</v>
      </c>
      <c r="G77" s="6">
        <v>61642724</v>
      </c>
    </row>
    <row r="78" spans="1:7" x14ac:dyDescent="0.2">
      <c r="A78" s="9">
        <v>802009463</v>
      </c>
      <c r="B78" s="7" t="s">
        <v>84</v>
      </c>
      <c r="C78" s="6">
        <v>48299826</v>
      </c>
      <c r="D78" s="6">
        <v>0</v>
      </c>
      <c r="E78" s="6">
        <v>0</v>
      </c>
      <c r="F78" s="6">
        <v>43699372</v>
      </c>
      <c r="G78" s="6">
        <v>91999198</v>
      </c>
    </row>
    <row r="79" spans="1:7" x14ac:dyDescent="0.2">
      <c r="A79" s="9">
        <v>802010241</v>
      </c>
      <c r="B79" s="7" t="s">
        <v>85</v>
      </c>
      <c r="C79" s="6">
        <v>0</v>
      </c>
      <c r="D79" s="6">
        <v>0</v>
      </c>
      <c r="E79" s="6">
        <v>0</v>
      </c>
      <c r="F79" s="6">
        <v>59256330</v>
      </c>
      <c r="G79" s="6">
        <v>59256330</v>
      </c>
    </row>
    <row r="80" spans="1:7" x14ac:dyDescent="0.2">
      <c r="A80" s="9">
        <v>823000878</v>
      </c>
      <c r="B80" s="7" t="s">
        <v>91</v>
      </c>
      <c r="C80" s="6">
        <v>0</v>
      </c>
      <c r="D80" s="6">
        <v>0</v>
      </c>
      <c r="E80" s="6">
        <v>0</v>
      </c>
      <c r="F80" s="6">
        <v>21516221</v>
      </c>
      <c r="G80" s="6">
        <v>21516221</v>
      </c>
    </row>
    <row r="81" spans="1:7" x14ac:dyDescent="0.2">
      <c r="A81" s="9">
        <v>890980757</v>
      </c>
      <c r="B81" s="7" t="s">
        <v>100</v>
      </c>
      <c r="C81" s="6">
        <v>0</v>
      </c>
      <c r="D81" s="6">
        <v>0</v>
      </c>
      <c r="E81" s="6">
        <v>0</v>
      </c>
      <c r="F81" s="6">
        <v>7967802</v>
      </c>
      <c r="G81" s="6">
        <v>7967802</v>
      </c>
    </row>
    <row r="82" spans="1:7" x14ac:dyDescent="0.2">
      <c r="A82" s="9">
        <v>890103406</v>
      </c>
      <c r="B82" s="7" t="s">
        <v>97</v>
      </c>
      <c r="C82" s="6">
        <v>138206513</v>
      </c>
      <c r="D82" s="6">
        <v>0</v>
      </c>
      <c r="E82" s="6">
        <v>0</v>
      </c>
      <c r="F82" s="6">
        <v>109955281</v>
      </c>
      <c r="G82" s="6">
        <v>248161794</v>
      </c>
    </row>
    <row r="83" spans="1:7" x14ac:dyDescent="0.2">
      <c r="A83" s="9">
        <v>800174123</v>
      </c>
      <c r="B83" s="7" t="s">
        <v>76</v>
      </c>
      <c r="C83" s="6">
        <v>18858426</v>
      </c>
      <c r="D83" s="6">
        <v>0</v>
      </c>
      <c r="E83" s="6">
        <v>0</v>
      </c>
      <c r="F83" s="6">
        <v>0</v>
      </c>
      <c r="G83" s="6">
        <v>18858426</v>
      </c>
    </row>
    <row r="84" spans="1:7" x14ac:dyDescent="0.2">
      <c r="A84" s="9">
        <v>890103127</v>
      </c>
      <c r="B84" s="7" t="s">
        <v>96</v>
      </c>
      <c r="C84" s="6">
        <v>23396397</v>
      </c>
      <c r="D84" s="6">
        <v>0</v>
      </c>
      <c r="E84" s="6">
        <v>0</v>
      </c>
      <c r="F84" s="6">
        <v>27512467</v>
      </c>
      <c r="G84" s="6">
        <v>50908864</v>
      </c>
    </row>
    <row r="85" spans="1:7" x14ac:dyDescent="0.2">
      <c r="A85" s="9">
        <v>825000834</v>
      </c>
      <c r="B85" s="7" t="s">
        <v>93</v>
      </c>
      <c r="C85" s="6">
        <v>0</v>
      </c>
      <c r="D85" s="6">
        <v>0</v>
      </c>
      <c r="E85" s="6">
        <v>0</v>
      </c>
      <c r="F85" s="6">
        <v>2581589</v>
      </c>
      <c r="G85" s="6">
        <v>2581589</v>
      </c>
    </row>
    <row r="86" spans="1:7" x14ac:dyDescent="0.2">
      <c r="A86" s="9">
        <v>900005955</v>
      </c>
      <c r="B86" s="7" t="s">
        <v>109</v>
      </c>
      <c r="C86" s="6">
        <v>0</v>
      </c>
      <c r="D86" s="6">
        <v>0</v>
      </c>
      <c r="E86" s="6">
        <v>300000000</v>
      </c>
      <c r="F86" s="6">
        <v>0</v>
      </c>
      <c r="G86" s="6">
        <v>300000000</v>
      </c>
    </row>
    <row r="87" spans="1:7" x14ac:dyDescent="0.2">
      <c r="A87" s="9">
        <v>900002780</v>
      </c>
      <c r="B87" s="7" t="s">
        <v>108</v>
      </c>
      <c r="C87" s="6">
        <v>0</v>
      </c>
      <c r="D87" s="6">
        <v>130000000</v>
      </c>
      <c r="E87" s="6">
        <v>0</v>
      </c>
      <c r="F87" s="6">
        <v>191399110.5</v>
      </c>
      <c r="G87" s="6">
        <v>321399110.5</v>
      </c>
    </row>
    <row r="88" spans="1:7" x14ac:dyDescent="0.2">
      <c r="A88" s="9">
        <v>890112801</v>
      </c>
      <c r="B88" s="7" t="s">
        <v>123</v>
      </c>
      <c r="C88" s="6">
        <v>0</v>
      </c>
      <c r="D88" s="6">
        <v>0</v>
      </c>
      <c r="E88" s="6">
        <v>0</v>
      </c>
      <c r="F88" s="6">
        <v>227750674.5</v>
      </c>
      <c r="G88" s="6">
        <v>227750674.5</v>
      </c>
    </row>
    <row r="89" spans="1:7" x14ac:dyDescent="0.2">
      <c r="A89" s="9">
        <v>890108597</v>
      </c>
      <c r="B89" s="7" t="s">
        <v>117</v>
      </c>
      <c r="C89" s="6">
        <v>0</v>
      </c>
      <c r="D89" s="6">
        <v>0</v>
      </c>
      <c r="E89" s="6">
        <v>0</v>
      </c>
      <c r="F89" s="6">
        <v>9668890.5</v>
      </c>
      <c r="G89" s="6">
        <v>9668890.5</v>
      </c>
    </row>
    <row r="90" spans="1:7" x14ac:dyDescent="0.2">
      <c r="A90" s="9">
        <v>900643615</v>
      </c>
      <c r="B90" s="7" t="s">
        <v>112</v>
      </c>
      <c r="C90" s="6">
        <v>0</v>
      </c>
      <c r="D90" s="6">
        <v>0</v>
      </c>
      <c r="E90" s="6">
        <v>0</v>
      </c>
      <c r="F90" s="6">
        <v>17899534.5</v>
      </c>
      <c r="G90" s="6">
        <v>17899534.5</v>
      </c>
    </row>
    <row r="91" spans="1:7" x14ac:dyDescent="0.2">
      <c r="A91" s="9">
        <v>890324177</v>
      </c>
      <c r="B91" s="7" t="s">
        <v>118</v>
      </c>
      <c r="C91" s="6">
        <v>0</v>
      </c>
      <c r="D91" s="6">
        <v>0</v>
      </c>
      <c r="E91" s="6">
        <v>0</v>
      </c>
      <c r="F91" s="6">
        <v>39001956</v>
      </c>
      <c r="G91" s="6">
        <v>39001956</v>
      </c>
    </row>
    <row r="92" spans="1:7" x14ac:dyDescent="0.2">
      <c r="A92" s="9">
        <v>892000501</v>
      </c>
      <c r="B92" s="7" t="s">
        <v>104</v>
      </c>
      <c r="C92" s="6">
        <v>2400000000</v>
      </c>
      <c r="D92" s="6">
        <v>0</v>
      </c>
      <c r="E92" s="6">
        <v>0</v>
      </c>
      <c r="F92" s="6">
        <v>0</v>
      </c>
      <c r="G92" s="6">
        <v>2400000000</v>
      </c>
    </row>
    <row r="93" spans="1:7" x14ac:dyDescent="0.2">
      <c r="A93" s="9">
        <v>800152970</v>
      </c>
      <c r="B93" s="7" t="s">
        <v>121</v>
      </c>
      <c r="C93" s="6">
        <v>0</v>
      </c>
      <c r="D93" s="6">
        <v>0</v>
      </c>
      <c r="E93" s="6">
        <v>0</v>
      </c>
      <c r="F93" s="6">
        <v>611599.5</v>
      </c>
      <c r="G93" s="6">
        <v>611599.5</v>
      </c>
    </row>
    <row r="94" spans="1:7" x14ac:dyDescent="0.2">
      <c r="A94" s="9">
        <v>891855039</v>
      </c>
      <c r="B94" s="7" t="s">
        <v>102</v>
      </c>
      <c r="C94" s="6">
        <v>0</v>
      </c>
      <c r="D94" s="6">
        <v>0</v>
      </c>
      <c r="E94" s="6">
        <v>0</v>
      </c>
      <c r="F94" s="6">
        <v>2185600</v>
      </c>
      <c r="G94" s="6">
        <v>2185600</v>
      </c>
    </row>
    <row r="95" spans="1:7" x14ac:dyDescent="0.2">
      <c r="A95" s="9">
        <v>800191643</v>
      </c>
      <c r="B95" s="7" t="s">
        <v>114</v>
      </c>
      <c r="C95" s="6">
        <v>0</v>
      </c>
      <c r="D95" s="6">
        <v>0</v>
      </c>
      <c r="E95" s="6">
        <v>0</v>
      </c>
      <c r="F95" s="6">
        <v>20373125</v>
      </c>
      <c r="G95" s="6">
        <v>20373125</v>
      </c>
    </row>
    <row r="96" spans="1:7" x14ac:dyDescent="0.2">
      <c r="A96" s="9">
        <v>890480113</v>
      </c>
      <c r="B96" s="7" t="s">
        <v>99</v>
      </c>
      <c r="C96" s="6">
        <v>0</v>
      </c>
      <c r="D96" s="6">
        <v>0</v>
      </c>
      <c r="E96" s="6">
        <v>0</v>
      </c>
      <c r="F96" s="6">
        <v>17216918.5</v>
      </c>
      <c r="G96" s="6">
        <v>17216918.5</v>
      </c>
    </row>
    <row r="97" spans="1:7" x14ac:dyDescent="0.2">
      <c r="A97" s="9">
        <v>892399994</v>
      </c>
      <c r="B97" s="7" t="s">
        <v>107</v>
      </c>
      <c r="C97" s="6">
        <v>0</v>
      </c>
      <c r="D97" s="6">
        <v>0</v>
      </c>
      <c r="E97" s="6">
        <v>1000000000</v>
      </c>
      <c r="F97" s="6">
        <v>0</v>
      </c>
      <c r="G97" s="6">
        <v>1000000000</v>
      </c>
    </row>
    <row r="98" spans="1:7" x14ac:dyDescent="0.2">
      <c r="A98" s="9">
        <v>800253167</v>
      </c>
      <c r="B98" s="7" t="s">
        <v>115</v>
      </c>
      <c r="C98" s="6">
        <v>5711584</v>
      </c>
      <c r="D98" s="6">
        <v>0</v>
      </c>
      <c r="E98" s="6">
        <v>0</v>
      </c>
      <c r="F98" s="6">
        <v>0</v>
      </c>
      <c r="G98" s="6">
        <v>5711584</v>
      </c>
    </row>
    <row r="99" spans="1:7" x14ac:dyDescent="0.2">
      <c r="A99" s="9">
        <v>892280033</v>
      </c>
      <c r="B99" s="7" t="s">
        <v>106</v>
      </c>
      <c r="C99" s="6">
        <v>0</v>
      </c>
      <c r="D99" s="6">
        <v>0</v>
      </c>
      <c r="E99" s="6">
        <v>0</v>
      </c>
      <c r="F99" s="6">
        <v>43424116</v>
      </c>
      <c r="G99" s="6">
        <v>43424116</v>
      </c>
    </row>
    <row r="100" spans="1:7" x14ac:dyDescent="0.2">
      <c r="A100" s="9">
        <v>890303461</v>
      </c>
      <c r="B100" s="7" t="s">
        <v>98</v>
      </c>
      <c r="C100" s="6">
        <v>0</v>
      </c>
      <c r="D100" s="6">
        <v>0</v>
      </c>
      <c r="E100" s="6">
        <v>0</v>
      </c>
      <c r="F100" s="6">
        <v>5539400</v>
      </c>
      <c r="G100" s="6">
        <v>5539400</v>
      </c>
    </row>
    <row r="101" spans="1:7" x14ac:dyDescent="0.2">
      <c r="A101" s="9">
        <v>823002227</v>
      </c>
      <c r="B101" s="7" t="s">
        <v>92</v>
      </c>
      <c r="C101" s="6">
        <v>0</v>
      </c>
      <c r="D101" s="6">
        <v>0</v>
      </c>
      <c r="E101" s="6">
        <v>0</v>
      </c>
      <c r="F101" s="6">
        <v>6667239</v>
      </c>
      <c r="G101" s="6">
        <v>6667239</v>
      </c>
    </row>
    <row r="102" spans="1:7" x14ac:dyDescent="0.2">
      <c r="A102" s="9">
        <v>802016357</v>
      </c>
      <c r="B102" s="7" t="s">
        <v>86</v>
      </c>
      <c r="C102" s="6">
        <v>0</v>
      </c>
      <c r="D102" s="6">
        <v>0</v>
      </c>
      <c r="E102" s="6">
        <v>0</v>
      </c>
      <c r="F102" s="6">
        <v>220527944.80000001</v>
      </c>
      <c r="G102" s="6">
        <v>220527944.80000001</v>
      </c>
    </row>
    <row r="103" spans="1:7" x14ac:dyDescent="0.2">
      <c r="A103" s="9">
        <v>830509497</v>
      </c>
      <c r="B103" s="7" t="s">
        <v>94</v>
      </c>
      <c r="C103" s="6">
        <v>237900000</v>
      </c>
      <c r="D103" s="6">
        <v>0</v>
      </c>
      <c r="E103" s="6">
        <v>0</v>
      </c>
      <c r="F103" s="6">
        <v>0</v>
      </c>
      <c r="G103" s="6">
        <v>237900000</v>
      </c>
    </row>
    <row r="104" spans="1:7" x14ac:dyDescent="0.2">
      <c r="A104" s="9">
        <v>901139193</v>
      </c>
      <c r="B104" s="7" t="s">
        <v>113</v>
      </c>
      <c r="C104" s="6">
        <v>0</v>
      </c>
      <c r="D104" s="6">
        <v>3127691347</v>
      </c>
      <c r="E104" s="6">
        <v>0</v>
      </c>
      <c r="F104" s="6">
        <v>0</v>
      </c>
      <c r="G104" s="6">
        <v>3127691347</v>
      </c>
    </row>
    <row r="105" spans="1:7" x14ac:dyDescent="0.2">
      <c r="A105" s="9">
        <v>900465319</v>
      </c>
      <c r="B105" s="7" t="s">
        <v>111</v>
      </c>
      <c r="C105" s="6">
        <v>1750000000</v>
      </c>
      <c r="D105" s="6">
        <v>1500000000</v>
      </c>
      <c r="E105" s="6">
        <v>0</v>
      </c>
      <c r="F105" s="6">
        <v>0</v>
      </c>
      <c r="G105" s="6">
        <v>3250000000</v>
      </c>
    </row>
    <row r="106" spans="1:7" x14ac:dyDescent="0.2">
      <c r="A106" s="9">
        <v>800194798</v>
      </c>
      <c r="B106" s="7" t="s">
        <v>77</v>
      </c>
      <c r="C106" s="6">
        <v>0</v>
      </c>
      <c r="D106" s="6">
        <v>2000000000</v>
      </c>
      <c r="E106" s="6">
        <v>0</v>
      </c>
      <c r="F106" s="6">
        <v>0</v>
      </c>
      <c r="G106" s="6">
        <v>2000000000</v>
      </c>
    </row>
    <row r="107" spans="1:7" x14ac:dyDescent="0.2">
      <c r="A107" s="9">
        <v>890102768</v>
      </c>
      <c r="B107" s="7" t="s">
        <v>95</v>
      </c>
      <c r="C107" s="6">
        <v>0</v>
      </c>
      <c r="D107" s="6">
        <v>325453299</v>
      </c>
      <c r="E107" s="6">
        <v>0</v>
      </c>
      <c r="F107" s="6">
        <v>0</v>
      </c>
      <c r="G107" s="6">
        <v>325453299</v>
      </c>
    </row>
    <row r="108" spans="1:7" x14ac:dyDescent="0.2">
      <c r="A108" s="9">
        <v>805027337</v>
      </c>
      <c r="B108" s="7" t="s">
        <v>87</v>
      </c>
      <c r="C108" s="6">
        <v>0</v>
      </c>
      <c r="D108" s="6">
        <v>0</v>
      </c>
      <c r="E108" s="6">
        <v>0</v>
      </c>
      <c r="F108" s="6">
        <v>1175769</v>
      </c>
      <c r="G108" s="6">
        <v>1175769</v>
      </c>
    </row>
    <row r="109" spans="1:7" x14ac:dyDescent="0.2">
      <c r="A109" s="9">
        <v>800033723</v>
      </c>
      <c r="B109" s="7" t="s">
        <v>75</v>
      </c>
      <c r="C109" s="6">
        <v>93384782</v>
      </c>
      <c r="D109" s="6">
        <v>0</v>
      </c>
      <c r="E109" s="6">
        <v>0</v>
      </c>
      <c r="F109" s="6">
        <v>0</v>
      </c>
      <c r="G109" s="6">
        <v>93384782</v>
      </c>
    </row>
    <row r="110" spans="1:7" x14ac:dyDescent="0.2">
      <c r="A110" s="9">
        <v>802006337</v>
      </c>
      <c r="B110" s="7" t="s">
        <v>82</v>
      </c>
      <c r="C110" s="6">
        <v>0</v>
      </c>
      <c r="D110" s="6">
        <v>0</v>
      </c>
      <c r="E110" s="6">
        <v>0</v>
      </c>
      <c r="F110" s="6">
        <v>227830820.80000001</v>
      </c>
      <c r="G110" s="6">
        <v>227830820.80000001</v>
      </c>
    </row>
    <row r="111" spans="1:7" x14ac:dyDescent="0.2">
      <c r="A111" s="9">
        <v>900415382</v>
      </c>
      <c r="B111" s="7" t="s">
        <v>120</v>
      </c>
      <c r="C111" s="6">
        <v>0</v>
      </c>
      <c r="D111" s="6">
        <v>0</v>
      </c>
      <c r="E111" s="6">
        <v>0</v>
      </c>
      <c r="F111" s="6">
        <v>14253998</v>
      </c>
      <c r="G111" s="6">
        <v>14253998</v>
      </c>
    </row>
    <row r="112" spans="1:7" x14ac:dyDescent="0.2">
      <c r="A112" s="9"/>
      <c r="B112" s="7" t="s">
        <v>10</v>
      </c>
      <c r="C112" s="6">
        <v>4927931832</v>
      </c>
      <c r="D112" s="6">
        <v>7083144646</v>
      </c>
      <c r="E112" s="6">
        <v>3004074369</v>
      </c>
      <c r="F112" s="6">
        <v>1618339627.3659999</v>
      </c>
      <c r="G112" s="6">
        <v>16633490474.365999</v>
      </c>
    </row>
  </sheetData>
  <autoFilter ref="A4:J56" xr:uid="{A230C417-9F4A-4836-A2CC-FDF51402D0A8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B509-46C9-4AA7-9B9E-A71BE0F359C8}">
  <dimension ref="A1:M200"/>
  <sheetViews>
    <sheetView topLeftCell="A77" workbookViewId="0">
      <selection activeCell="A100" sqref="A100:XFD102"/>
    </sheetView>
  </sheetViews>
  <sheetFormatPr baseColWidth="10" defaultRowHeight="12" x14ac:dyDescent="0.2"/>
  <cols>
    <col min="1" max="1" width="12" style="17"/>
    <col min="2" max="2" width="12.83203125" style="17" customWidth="1"/>
    <col min="3" max="3" width="49.6640625" style="17" customWidth="1"/>
    <col min="4" max="4" width="21.1640625" style="17" customWidth="1"/>
    <col min="5" max="5" width="20.1640625" style="17" bestFit="1" customWidth="1"/>
    <col min="6" max="6" width="17.1640625" style="17" customWidth="1"/>
    <col min="7" max="7" width="15" style="18" customWidth="1"/>
    <col min="8" max="8" width="17.6640625" style="18" bestFit="1" customWidth="1"/>
    <col min="9" max="9" width="18.6640625" style="18" bestFit="1" customWidth="1"/>
    <col min="10" max="10" width="10.5" style="17" bestFit="1" customWidth="1"/>
    <col min="11" max="11" width="14.6640625" style="3" bestFit="1" customWidth="1"/>
    <col min="12" max="12" width="7" style="17" bestFit="1" customWidth="1"/>
    <col min="13" max="13" width="16.6640625" style="17" bestFit="1" customWidth="1"/>
    <col min="14" max="16384" width="12" style="17"/>
  </cols>
  <sheetData>
    <row r="1" spans="1:13" s="15" customFormat="1" x14ac:dyDescent="0.2">
      <c r="A1" s="15" t="s">
        <v>0</v>
      </c>
      <c r="B1" s="15" t="s">
        <v>1</v>
      </c>
      <c r="C1" s="15" t="s">
        <v>22</v>
      </c>
      <c r="D1" s="15" t="s">
        <v>74</v>
      </c>
      <c r="E1" s="15" t="s">
        <v>2</v>
      </c>
      <c r="F1" s="15" t="s">
        <v>3</v>
      </c>
      <c r="G1" s="16" t="s">
        <v>4</v>
      </c>
      <c r="H1" s="16" t="s">
        <v>5</v>
      </c>
      <c r="I1" s="16" t="s">
        <v>6</v>
      </c>
      <c r="J1" s="15" t="s">
        <v>7</v>
      </c>
      <c r="K1" s="2" t="s">
        <v>14</v>
      </c>
      <c r="L1" s="2" t="s">
        <v>12</v>
      </c>
      <c r="M1" s="15" t="s">
        <v>74</v>
      </c>
    </row>
    <row r="2" spans="1:13" x14ac:dyDescent="0.2">
      <c r="A2" s="17" t="s">
        <v>8</v>
      </c>
      <c r="B2" s="17">
        <v>33069633</v>
      </c>
      <c r="C2" s="17" t="s">
        <v>23</v>
      </c>
      <c r="E2" s="17">
        <v>5122020</v>
      </c>
      <c r="F2" s="17">
        <v>1</v>
      </c>
      <c r="G2" s="18">
        <v>0</v>
      </c>
      <c r="H2" s="18">
        <v>0</v>
      </c>
      <c r="I2" s="18">
        <v>16392900</v>
      </c>
      <c r="J2" s="17">
        <v>30122020</v>
      </c>
      <c r="K2" s="3" t="s">
        <v>13</v>
      </c>
      <c r="L2" s="18">
        <v>2020</v>
      </c>
      <c r="M2" s="18">
        <f>VLOOKUP(B2,'[1]ACUERDOS PENDIENTES'!$C$1:$D$145,2,0)</f>
        <v>16392900</v>
      </c>
    </row>
    <row r="3" spans="1:13" x14ac:dyDescent="0.2">
      <c r="A3" s="17" t="s">
        <v>8</v>
      </c>
      <c r="B3" s="17">
        <v>41323666</v>
      </c>
      <c r="C3" s="17" t="s">
        <v>24</v>
      </c>
      <c r="E3" s="17">
        <v>5102020</v>
      </c>
      <c r="F3" s="17">
        <v>1</v>
      </c>
      <c r="G3" s="18">
        <v>0</v>
      </c>
      <c r="H3" s="18">
        <v>11276500</v>
      </c>
      <c r="I3" s="18">
        <v>11276500</v>
      </c>
      <c r="J3" s="17">
        <v>30102020</v>
      </c>
      <c r="K3" s="4" t="s">
        <v>15</v>
      </c>
      <c r="L3" s="18">
        <v>2020</v>
      </c>
      <c r="M3" s="18">
        <f>VLOOKUP(B3,'[1]ACUERDOS PENDIENTES'!$C$1:$D$145,2,0)</f>
        <v>22553000</v>
      </c>
    </row>
    <row r="4" spans="1:13" x14ac:dyDescent="0.2">
      <c r="A4" s="17" t="s">
        <v>8</v>
      </c>
      <c r="B4" s="17">
        <v>41323666</v>
      </c>
      <c r="C4" s="17" t="s">
        <v>24</v>
      </c>
      <c r="E4" s="17">
        <v>5102020</v>
      </c>
      <c r="F4" s="17">
        <v>1</v>
      </c>
      <c r="G4" s="18">
        <v>0</v>
      </c>
      <c r="H4" s="18">
        <v>11276500</v>
      </c>
      <c r="I4" s="18">
        <v>11276500</v>
      </c>
      <c r="J4" s="17">
        <v>30102020</v>
      </c>
      <c r="K4" s="4" t="s">
        <v>15</v>
      </c>
      <c r="L4" s="18">
        <v>2020</v>
      </c>
      <c r="M4" s="18">
        <f>VLOOKUP(B4,'[1]ACUERDOS PENDIENTES'!$C$1:$D$145,2,0)</f>
        <v>22553000</v>
      </c>
    </row>
    <row r="5" spans="1:13" x14ac:dyDescent="0.2">
      <c r="A5" s="17" t="s">
        <v>8</v>
      </c>
      <c r="B5" s="17">
        <v>73583999</v>
      </c>
      <c r="C5" s="17" t="s">
        <v>25</v>
      </c>
      <c r="E5" s="17">
        <v>5112020</v>
      </c>
      <c r="F5" s="17">
        <v>1</v>
      </c>
      <c r="G5" s="18">
        <v>0</v>
      </c>
      <c r="H5" s="18">
        <v>4479680</v>
      </c>
      <c r="I5" s="18">
        <v>4479680</v>
      </c>
      <c r="J5" s="17">
        <v>30112020</v>
      </c>
      <c r="K5" s="4" t="s">
        <v>16</v>
      </c>
      <c r="L5" s="18">
        <v>2020</v>
      </c>
      <c r="M5" s="18">
        <f>VLOOKUP(B5,'[1]ACUERDOS PENDIENTES'!$C$1:$D$145,2,0)</f>
        <v>4479680</v>
      </c>
    </row>
    <row r="6" spans="1:13" x14ac:dyDescent="0.2">
      <c r="A6" s="17" t="s">
        <v>8</v>
      </c>
      <c r="B6" s="17">
        <v>800179966</v>
      </c>
      <c r="C6" s="17" t="s">
        <v>26</v>
      </c>
      <c r="E6" s="17">
        <v>5102020</v>
      </c>
      <c r="F6" s="17">
        <v>1</v>
      </c>
      <c r="G6" s="18">
        <v>2292748225</v>
      </c>
      <c r="H6" s="18">
        <v>278464426</v>
      </c>
      <c r="I6" s="18">
        <v>139232213</v>
      </c>
      <c r="J6" s="17">
        <v>30102020</v>
      </c>
      <c r="K6" s="4" t="s">
        <v>15</v>
      </c>
      <c r="L6" s="18">
        <v>2020</v>
      </c>
      <c r="M6" s="18">
        <f>VLOOKUP(B6,'[1]ACUERDOS PENDIENTES'!$C$1:$D$145,2,0)</f>
        <v>854593420</v>
      </c>
    </row>
    <row r="7" spans="1:13" x14ac:dyDescent="0.2">
      <c r="A7" s="17" t="s">
        <v>8</v>
      </c>
      <c r="B7" s="17">
        <v>800179966</v>
      </c>
      <c r="C7" s="17" t="s">
        <v>26</v>
      </c>
      <c r="E7" s="17">
        <v>5102020</v>
      </c>
      <c r="F7" s="17">
        <v>1</v>
      </c>
      <c r="G7" s="18">
        <v>0</v>
      </c>
      <c r="H7" s="18">
        <v>0</v>
      </c>
      <c r="I7" s="18">
        <v>139232213</v>
      </c>
      <c r="J7" s="17">
        <v>30112020</v>
      </c>
      <c r="K7" s="4" t="s">
        <v>15</v>
      </c>
      <c r="L7" s="18">
        <v>2020</v>
      </c>
      <c r="M7" s="18">
        <f>VLOOKUP(B7,'[1]ACUERDOS PENDIENTES'!$C$1:$D$145,2,0)</f>
        <v>854593420</v>
      </c>
    </row>
    <row r="8" spans="1:13" x14ac:dyDescent="0.2">
      <c r="A8" s="17" t="s">
        <v>8</v>
      </c>
      <c r="B8" s="17">
        <v>800179966</v>
      </c>
      <c r="C8" s="17" t="s">
        <v>26</v>
      </c>
      <c r="E8" s="17">
        <v>15082020</v>
      </c>
      <c r="F8" s="17">
        <v>1</v>
      </c>
      <c r="G8" s="18">
        <v>2892962575</v>
      </c>
      <c r="H8" s="18">
        <v>3298894449</v>
      </c>
      <c r="I8" s="18">
        <v>405931874</v>
      </c>
      <c r="J8" s="17">
        <v>15082020</v>
      </c>
      <c r="K8" s="4" t="s">
        <v>20</v>
      </c>
      <c r="L8" s="18">
        <v>2020</v>
      </c>
      <c r="M8" s="18">
        <f>VLOOKUP(B8,'[1]ACUERDOS PENDIENTES'!$C$1:$D$145,2,0)</f>
        <v>854593420</v>
      </c>
    </row>
    <row r="9" spans="1:13" x14ac:dyDescent="0.2">
      <c r="A9" s="17" t="s">
        <v>8</v>
      </c>
      <c r="B9" s="17">
        <v>800179966</v>
      </c>
      <c r="C9" s="17" t="s">
        <v>26</v>
      </c>
      <c r="E9" s="17">
        <v>15092020</v>
      </c>
      <c r="F9" s="17">
        <v>1</v>
      </c>
      <c r="G9" s="18">
        <v>2892962575</v>
      </c>
      <c r="H9" s="18">
        <v>3298894449</v>
      </c>
      <c r="I9" s="18">
        <v>405931874</v>
      </c>
      <c r="J9" s="17">
        <v>15092020</v>
      </c>
      <c r="K9" s="4" t="s">
        <v>20</v>
      </c>
      <c r="L9" s="18">
        <v>2020</v>
      </c>
      <c r="M9" s="18">
        <f>VLOOKUP(B9,'[1]ACUERDOS PENDIENTES'!$C$1:$D$145,2,0)</f>
        <v>854593420</v>
      </c>
    </row>
    <row r="10" spans="1:13" x14ac:dyDescent="0.2">
      <c r="A10" s="17" t="s">
        <v>8</v>
      </c>
      <c r="B10" s="17">
        <v>800183943</v>
      </c>
      <c r="C10" s="17" t="s">
        <v>27</v>
      </c>
      <c r="E10" s="17">
        <v>30092020</v>
      </c>
      <c r="F10" s="17">
        <v>1</v>
      </c>
      <c r="G10" s="18">
        <v>1510618609.5</v>
      </c>
      <c r="H10" s="18">
        <v>1651002323</v>
      </c>
      <c r="I10" s="18">
        <v>140383713.5</v>
      </c>
      <c r="J10" s="17">
        <v>30092020</v>
      </c>
      <c r="K10" s="4" t="s">
        <v>18</v>
      </c>
      <c r="L10" s="18">
        <v>2020</v>
      </c>
      <c r="M10" s="18">
        <f>VLOOKUP(B10,'[1]ACUERDOS PENDIENTES'!$C$1:$D$145,2,0)</f>
        <v>672515845.82000005</v>
      </c>
    </row>
    <row r="11" spans="1:13" x14ac:dyDescent="0.2">
      <c r="A11" s="17" t="s">
        <v>8</v>
      </c>
      <c r="B11" s="17">
        <v>800197217</v>
      </c>
      <c r="C11" s="17" t="s">
        <v>28</v>
      </c>
      <c r="E11" s="17">
        <v>5012021</v>
      </c>
      <c r="F11" s="17">
        <v>1</v>
      </c>
      <c r="G11" s="18">
        <v>0</v>
      </c>
      <c r="H11" s="18">
        <v>214340544</v>
      </c>
      <c r="I11" s="18">
        <v>107170272</v>
      </c>
      <c r="J11" s="17">
        <v>31012021</v>
      </c>
      <c r="K11" s="4" t="s">
        <v>13</v>
      </c>
      <c r="L11" s="18">
        <v>2020</v>
      </c>
      <c r="M11" s="18">
        <f>VLOOKUP(B11,'[1]ACUERDOS PENDIENTES'!$C$1:$D$145,2,0)</f>
        <v>238156160</v>
      </c>
    </row>
    <row r="12" spans="1:13" x14ac:dyDescent="0.2">
      <c r="A12" s="17" t="s">
        <v>8</v>
      </c>
      <c r="B12" s="17">
        <v>800197217</v>
      </c>
      <c r="C12" s="17" t="s">
        <v>28</v>
      </c>
      <c r="E12" s="17">
        <v>5012021</v>
      </c>
      <c r="F12" s="17">
        <v>1</v>
      </c>
      <c r="G12" s="18">
        <v>0</v>
      </c>
      <c r="H12" s="18">
        <v>0</v>
      </c>
      <c r="I12" s="18">
        <v>107170272</v>
      </c>
      <c r="J12" s="17">
        <v>28022021</v>
      </c>
      <c r="K12" s="4" t="s">
        <v>13</v>
      </c>
      <c r="L12" s="18">
        <v>2020</v>
      </c>
      <c r="M12" s="18">
        <f>VLOOKUP(B12,'[1]ACUERDOS PENDIENTES'!$C$1:$D$145,2,0)</f>
        <v>238156160</v>
      </c>
    </row>
    <row r="13" spans="1:13" x14ac:dyDescent="0.2">
      <c r="A13" s="17" t="s">
        <v>8</v>
      </c>
      <c r="B13" s="17">
        <v>800204153</v>
      </c>
      <c r="C13" s="17" t="s">
        <v>29</v>
      </c>
      <c r="E13" s="17">
        <v>5102020</v>
      </c>
      <c r="F13" s="17">
        <v>1</v>
      </c>
      <c r="G13" s="18">
        <v>972760774</v>
      </c>
      <c r="H13" s="18">
        <v>408571426</v>
      </c>
      <c r="I13" s="18">
        <v>204285713</v>
      </c>
      <c r="J13" s="17">
        <v>30102020</v>
      </c>
      <c r="K13" s="4" t="s">
        <v>15</v>
      </c>
      <c r="L13" s="18">
        <v>2020</v>
      </c>
      <c r="M13" s="18">
        <f>VLOOKUP(B13,'[1]ACUERDOS PENDIENTES'!$C$1:$D$145,2,0)</f>
        <v>408571426</v>
      </c>
    </row>
    <row r="14" spans="1:13" x14ac:dyDescent="0.2">
      <c r="A14" s="17" t="s">
        <v>8</v>
      </c>
      <c r="B14" s="17">
        <v>800204153</v>
      </c>
      <c r="C14" s="17" t="s">
        <v>29</v>
      </c>
      <c r="E14" s="17">
        <v>5102020</v>
      </c>
      <c r="F14" s="17">
        <v>1</v>
      </c>
      <c r="G14" s="18">
        <v>0</v>
      </c>
      <c r="H14" s="18">
        <v>0</v>
      </c>
      <c r="I14" s="18">
        <v>204285713</v>
      </c>
      <c r="J14" s="17">
        <v>30112020</v>
      </c>
      <c r="K14" s="4" t="s">
        <v>15</v>
      </c>
      <c r="L14" s="18">
        <v>2020</v>
      </c>
      <c r="M14" s="18">
        <f>VLOOKUP(B14,'[1]ACUERDOS PENDIENTES'!$C$1:$D$145,2,0)</f>
        <v>408571426</v>
      </c>
    </row>
    <row r="15" spans="1:13" x14ac:dyDescent="0.2">
      <c r="A15" s="17" t="s">
        <v>8</v>
      </c>
      <c r="B15" s="17">
        <v>800254132</v>
      </c>
      <c r="C15" s="17" t="s">
        <v>30</v>
      </c>
      <c r="E15" s="17">
        <v>5102020</v>
      </c>
      <c r="F15" s="17">
        <v>1</v>
      </c>
      <c r="G15" s="18">
        <v>12422.079999999958</v>
      </c>
      <c r="H15" s="18">
        <v>715481.92</v>
      </c>
      <c r="I15" s="18">
        <v>715481.92</v>
      </c>
      <c r="J15" s="17">
        <v>30102020</v>
      </c>
      <c r="K15" s="4" t="s">
        <v>15</v>
      </c>
      <c r="L15" s="18">
        <v>2020</v>
      </c>
      <c r="M15" s="18">
        <f>VLOOKUP(B15,'[1]ACUERDOS PENDIENTES'!$C$1:$D$145,2,0)</f>
        <v>715481.92</v>
      </c>
    </row>
    <row r="16" spans="1:13" x14ac:dyDescent="0.2">
      <c r="A16" s="17" t="s">
        <v>8</v>
      </c>
      <c r="B16" s="17">
        <v>802009783</v>
      </c>
      <c r="C16" s="17" t="s">
        <v>31</v>
      </c>
      <c r="E16" s="17">
        <v>15072020</v>
      </c>
      <c r="F16" s="17">
        <v>1</v>
      </c>
      <c r="G16" s="18">
        <v>900714624.74000001</v>
      </c>
      <c r="H16" s="18">
        <v>959433510.13999999</v>
      </c>
      <c r="I16" s="18">
        <v>58718885.399999999</v>
      </c>
      <c r="J16" s="17">
        <v>15012021</v>
      </c>
      <c r="K16" s="4" t="s">
        <v>19</v>
      </c>
      <c r="L16" s="18">
        <v>2020</v>
      </c>
      <c r="M16" s="18">
        <f>VLOOKUP(B16,'[1]ACUERDOS PENDIENTES'!$C$1:$D$145,2,0)</f>
        <v>587188853.57000005</v>
      </c>
    </row>
    <row r="17" spans="1:13" x14ac:dyDescent="0.2">
      <c r="A17" s="17" t="s">
        <v>8</v>
      </c>
      <c r="B17" s="17">
        <v>802009783</v>
      </c>
      <c r="C17" s="17" t="s">
        <v>31</v>
      </c>
      <c r="E17" s="17">
        <v>15072020</v>
      </c>
      <c r="F17" s="17">
        <v>1</v>
      </c>
      <c r="G17" s="18">
        <v>900714624.74000001</v>
      </c>
      <c r="H17" s="18">
        <v>959433510.13999999</v>
      </c>
      <c r="I17" s="18">
        <v>58718885.399999999</v>
      </c>
      <c r="J17" s="17">
        <v>15022021</v>
      </c>
      <c r="K17" s="4" t="s">
        <v>19</v>
      </c>
      <c r="L17" s="18">
        <v>2020</v>
      </c>
      <c r="M17" s="18">
        <f>VLOOKUP(B17,'[1]ACUERDOS PENDIENTES'!$C$1:$D$145,2,0)</f>
        <v>587188853.57000005</v>
      </c>
    </row>
    <row r="18" spans="1:13" x14ac:dyDescent="0.2">
      <c r="A18" s="17" t="s">
        <v>8</v>
      </c>
      <c r="B18" s="17">
        <v>802009783</v>
      </c>
      <c r="C18" s="17" t="s">
        <v>31</v>
      </c>
      <c r="E18" s="17">
        <v>15072020</v>
      </c>
      <c r="F18" s="17">
        <v>1</v>
      </c>
      <c r="G18" s="18">
        <v>900714624.74000001</v>
      </c>
      <c r="H18" s="18">
        <v>959433510.13999999</v>
      </c>
      <c r="I18" s="18">
        <v>58718885.399999999</v>
      </c>
      <c r="J18" s="17">
        <v>15032021</v>
      </c>
      <c r="K18" s="4" t="s">
        <v>19</v>
      </c>
      <c r="L18" s="18">
        <v>2020</v>
      </c>
      <c r="M18" s="18">
        <f>VLOOKUP(B18,'[1]ACUERDOS PENDIENTES'!$C$1:$D$145,2,0)</f>
        <v>587188853.57000005</v>
      </c>
    </row>
    <row r="19" spans="1:13" x14ac:dyDescent="0.2">
      <c r="A19" s="17" t="s">
        <v>8</v>
      </c>
      <c r="B19" s="17">
        <v>802009783</v>
      </c>
      <c r="C19" s="17" t="s">
        <v>31</v>
      </c>
      <c r="E19" s="17">
        <v>15072020</v>
      </c>
      <c r="F19" s="17">
        <v>1</v>
      </c>
      <c r="G19" s="18">
        <v>900714624.74000001</v>
      </c>
      <c r="H19" s="18">
        <v>959433510.13999999</v>
      </c>
      <c r="I19" s="18">
        <v>58718885.399999999</v>
      </c>
      <c r="J19" s="17">
        <v>15042021</v>
      </c>
      <c r="K19" s="4" t="s">
        <v>19</v>
      </c>
      <c r="L19" s="18">
        <v>2020</v>
      </c>
      <c r="M19" s="18">
        <f>VLOOKUP(B19,'[1]ACUERDOS PENDIENTES'!$C$1:$D$145,2,0)</f>
        <v>587188853.57000005</v>
      </c>
    </row>
    <row r="20" spans="1:13" x14ac:dyDescent="0.2">
      <c r="A20" s="17" t="s">
        <v>8</v>
      </c>
      <c r="B20" s="17">
        <v>802009783</v>
      </c>
      <c r="C20" s="17" t="s">
        <v>31</v>
      </c>
      <c r="E20" s="17">
        <v>15072020</v>
      </c>
      <c r="F20" s="17">
        <v>1</v>
      </c>
      <c r="G20" s="18">
        <v>900714624.74000001</v>
      </c>
      <c r="H20" s="18">
        <v>959433510.13999999</v>
      </c>
      <c r="I20" s="18">
        <v>58718885.399999999</v>
      </c>
      <c r="J20" s="17">
        <v>15072020</v>
      </c>
      <c r="K20" s="4" t="s">
        <v>19</v>
      </c>
      <c r="L20" s="18">
        <v>2020</v>
      </c>
      <c r="M20" s="18">
        <f>VLOOKUP(B20,'[1]ACUERDOS PENDIENTES'!$C$1:$D$145,2,0)</f>
        <v>587188853.57000005</v>
      </c>
    </row>
    <row r="21" spans="1:13" x14ac:dyDescent="0.2">
      <c r="A21" s="17" t="s">
        <v>8</v>
      </c>
      <c r="B21" s="17">
        <v>802009783</v>
      </c>
      <c r="C21" s="17" t="s">
        <v>31</v>
      </c>
      <c r="E21" s="17">
        <v>15072020</v>
      </c>
      <c r="F21" s="17">
        <v>1</v>
      </c>
      <c r="G21" s="18">
        <v>900714624.74000001</v>
      </c>
      <c r="H21" s="18">
        <v>959433510.13999999</v>
      </c>
      <c r="I21" s="18">
        <v>58718885.399999999</v>
      </c>
      <c r="J21" s="17">
        <v>15082020</v>
      </c>
      <c r="K21" s="4" t="s">
        <v>19</v>
      </c>
      <c r="L21" s="18">
        <v>2020</v>
      </c>
      <c r="M21" s="18">
        <f>VLOOKUP(B21,'[1]ACUERDOS PENDIENTES'!$C$1:$D$145,2,0)</f>
        <v>587188853.57000005</v>
      </c>
    </row>
    <row r="22" spans="1:13" x14ac:dyDescent="0.2">
      <c r="A22" s="17" t="s">
        <v>8</v>
      </c>
      <c r="B22" s="17">
        <v>802009783</v>
      </c>
      <c r="C22" s="17" t="s">
        <v>31</v>
      </c>
      <c r="E22" s="17">
        <v>15072020</v>
      </c>
      <c r="F22" s="17">
        <v>1</v>
      </c>
      <c r="G22" s="18">
        <v>900714624.74000001</v>
      </c>
      <c r="H22" s="18">
        <v>959433510.13999999</v>
      </c>
      <c r="I22" s="18">
        <v>58718885.399999999</v>
      </c>
      <c r="J22" s="17">
        <v>15092020</v>
      </c>
      <c r="K22" s="4" t="s">
        <v>19</v>
      </c>
      <c r="L22" s="18">
        <v>2020</v>
      </c>
      <c r="M22" s="18">
        <f>VLOOKUP(B22,'[1]ACUERDOS PENDIENTES'!$C$1:$D$145,2,0)</f>
        <v>587188853.57000005</v>
      </c>
    </row>
    <row r="23" spans="1:13" x14ac:dyDescent="0.2">
      <c r="A23" s="17" t="s">
        <v>8</v>
      </c>
      <c r="B23" s="17">
        <v>802009783</v>
      </c>
      <c r="C23" s="17" t="s">
        <v>31</v>
      </c>
      <c r="E23" s="17">
        <v>15072020</v>
      </c>
      <c r="F23" s="17">
        <v>1</v>
      </c>
      <c r="G23" s="18">
        <v>900714624.74000001</v>
      </c>
      <c r="H23" s="18">
        <v>959433510.13999999</v>
      </c>
      <c r="I23" s="18">
        <v>58718885.399999999</v>
      </c>
      <c r="J23" s="17">
        <v>15102020</v>
      </c>
      <c r="K23" s="4" t="s">
        <v>19</v>
      </c>
      <c r="L23" s="18">
        <v>2020</v>
      </c>
      <c r="M23" s="18">
        <f>VLOOKUP(B23,'[1]ACUERDOS PENDIENTES'!$C$1:$D$145,2,0)</f>
        <v>587188853.57000005</v>
      </c>
    </row>
    <row r="24" spans="1:13" x14ac:dyDescent="0.2">
      <c r="A24" s="17" t="s">
        <v>8</v>
      </c>
      <c r="B24" s="17">
        <v>802009783</v>
      </c>
      <c r="C24" s="17" t="s">
        <v>31</v>
      </c>
      <c r="E24" s="17">
        <v>15072020</v>
      </c>
      <c r="F24" s="17">
        <v>1</v>
      </c>
      <c r="G24" s="18">
        <v>900714624.74000001</v>
      </c>
      <c r="H24" s="18">
        <v>959433510.13999999</v>
      </c>
      <c r="I24" s="18">
        <v>58718885.399999999</v>
      </c>
      <c r="J24" s="17">
        <v>15112020</v>
      </c>
      <c r="K24" s="4" t="s">
        <v>19</v>
      </c>
      <c r="L24" s="18">
        <v>2020</v>
      </c>
      <c r="M24" s="18">
        <f>VLOOKUP(B24,'[1]ACUERDOS PENDIENTES'!$C$1:$D$145,2,0)</f>
        <v>587188853.57000005</v>
      </c>
    </row>
    <row r="25" spans="1:13" x14ac:dyDescent="0.2">
      <c r="A25" s="17" t="s">
        <v>8</v>
      </c>
      <c r="B25" s="17">
        <v>802009783</v>
      </c>
      <c r="C25" s="17" t="s">
        <v>31</v>
      </c>
      <c r="E25" s="17">
        <v>15072020</v>
      </c>
      <c r="F25" s="17">
        <v>1</v>
      </c>
      <c r="G25" s="18">
        <v>900714624.74000001</v>
      </c>
      <c r="H25" s="18">
        <v>959433510.13999999</v>
      </c>
      <c r="I25" s="18">
        <v>58718885.399999999</v>
      </c>
      <c r="J25" s="17">
        <v>15122020</v>
      </c>
      <c r="K25" s="4" t="s">
        <v>19</v>
      </c>
      <c r="L25" s="18">
        <v>2020</v>
      </c>
      <c r="M25" s="18">
        <f>VLOOKUP(B25,'[1]ACUERDOS PENDIENTES'!$C$1:$D$145,2,0)</f>
        <v>587188853.57000005</v>
      </c>
    </row>
    <row r="26" spans="1:13" x14ac:dyDescent="0.2">
      <c r="A26" s="17" t="s">
        <v>8</v>
      </c>
      <c r="B26" s="17">
        <v>802009783</v>
      </c>
      <c r="C26" s="17" t="s">
        <v>31</v>
      </c>
      <c r="E26" s="17">
        <v>30092020</v>
      </c>
      <c r="F26" s="17">
        <v>1</v>
      </c>
      <c r="G26" s="18">
        <v>894260981.28299999</v>
      </c>
      <c r="H26" s="18">
        <v>959433510.13999999</v>
      </c>
      <c r="I26" s="18">
        <v>65172528.857000008</v>
      </c>
      <c r="J26" s="17">
        <v>30092020</v>
      </c>
      <c r="K26" s="4" t="s">
        <v>18</v>
      </c>
      <c r="L26" s="18">
        <v>2020</v>
      </c>
      <c r="M26" s="18">
        <f>VLOOKUP(B26,'[1]ACUERDOS PENDIENTES'!$C$1:$D$145,2,0)</f>
        <v>587188853.57000005</v>
      </c>
    </row>
    <row r="27" spans="1:13" x14ac:dyDescent="0.2">
      <c r="A27" s="17" t="s">
        <v>8</v>
      </c>
      <c r="B27" s="17">
        <v>802009806</v>
      </c>
      <c r="C27" s="17" t="s">
        <v>32</v>
      </c>
      <c r="E27" s="17">
        <v>15062020</v>
      </c>
      <c r="F27" s="17">
        <v>1</v>
      </c>
      <c r="G27" s="18">
        <v>373657560</v>
      </c>
      <c r="H27" s="18">
        <v>561828798</v>
      </c>
      <c r="I27" s="18">
        <v>188171238</v>
      </c>
      <c r="J27" s="17">
        <v>15062020</v>
      </c>
      <c r="K27" s="4" t="s">
        <v>17</v>
      </c>
      <c r="L27" s="18">
        <v>2020</v>
      </c>
      <c r="M27" s="18"/>
    </row>
    <row r="28" spans="1:13" x14ac:dyDescent="0.2">
      <c r="A28" s="17" t="s">
        <v>8</v>
      </c>
      <c r="B28" s="17">
        <v>802009806</v>
      </c>
      <c r="C28" s="17" t="s">
        <v>32</v>
      </c>
      <c r="E28" s="17">
        <v>30092020</v>
      </c>
      <c r="F28" s="17">
        <v>1</v>
      </c>
      <c r="G28" s="18">
        <v>401840803</v>
      </c>
      <c r="H28" s="18">
        <v>561828798</v>
      </c>
      <c r="I28" s="18">
        <v>159987995</v>
      </c>
      <c r="J28" s="17">
        <v>30092020</v>
      </c>
      <c r="K28" s="4" t="s">
        <v>18</v>
      </c>
      <c r="L28" s="18">
        <v>2020</v>
      </c>
      <c r="M28" s="18"/>
    </row>
    <row r="29" spans="1:13" x14ac:dyDescent="0.2">
      <c r="A29" s="17" t="s">
        <v>8</v>
      </c>
      <c r="B29" s="17">
        <v>802013023</v>
      </c>
      <c r="C29" s="17" t="s">
        <v>33</v>
      </c>
      <c r="E29" s="17">
        <v>15072020</v>
      </c>
      <c r="F29" s="17">
        <v>1</v>
      </c>
      <c r="G29" s="18">
        <v>2623158660</v>
      </c>
      <c r="H29" s="18">
        <v>2796182056</v>
      </c>
      <c r="I29" s="18">
        <v>173023396</v>
      </c>
      <c r="J29" s="17">
        <v>15072020</v>
      </c>
      <c r="K29" s="4" t="s">
        <v>19</v>
      </c>
      <c r="L29" s="18">
        <v>2020</v>
      </c>
      <c r="M29" s="18">
        <f>VLOOKUP(B29,'[1]ACUERDOS PENDIENTES'!$C$1:$D$145,2,0)</f>
        <v>68273680</v>
      </c>
    </row>
    <row r="30" spans="1:13" x14ac:dyDescent="0.2">
      <c r="A30" s="17" t="s">
        <v>8</v>
      </c>
      <c r="B30" s="17">
        <v>802013023</v>
      </c>
      <c r="C30" s="17" t="s">
        <v>33</v>
      </c>
      <c r="E30" s="17">
        <v>30092020</v>
      </c>
      <c r="F30" s="17">
        <v>1</v>
      </c>
      <c r="G30" s="18">
        <v>2346213891</v>
      </c>
      <c r="H30" s="18">
        <v>2796182056</v>
      </c>
      <c r="I30" s="18">
        <v>449968165</v>
      </c>
      <c r="J30" s="17">
        <v>30092020</v>
      </c>
      <c r="K30" s="4" t="s">
        <v>18</v>
      </c>
      <c r="L30" s="18">
        <v>2020</v>
      </c>
      <c r="M30" s="18">
        <f>VLOOKUP(B30,'[1]ACUERDOS PENDIENTES'!$C$1:$D$145,2,0)</f>
        <v>68273680</v>
      </c>
    </row>
    <row r="31" spans="1:13" x14ac:dyDescent="0.2">
      <c r="A31" s="17" t="s">
        <v>8</v>
      </c>
      <c r="B31" s="17">
        <v>802022775</v>
      </c>
      <c r="C31" s="17" t="s">
        <v>34</v>
      </c>
      <c r="E31" s="17">
        <v>15062020</v>
      </c>
      <c r="F31" s="17">
        <v>1</v>
      </c>
      <c r="G31" s="18">
        <v>1274977387</v>
      </c>
      <c r="H31" s="18">
        <v>1377624517</v>
      </c>
      <c r="I31" s="18">
        <v>102647130</v>
      </c>
      <c r="J31" s="17">
        <v>15062020</v>
      </c>
      <c r="K31" s="4" t="s">
        <v>17</v>
      </c>
      <c r="L31" s="18">
        <v>2020</v>
      </c>
      <c r="M31" s="18">
        <f>VLOOKUP(B31,'[1]ACUERDOS PENDIENTES'!$C$1:$D$145,2,0)</f>
        <v>167292409</v>
      </c>
    </row>
    <row r="32" spans="1:13" x14ac:dyDescent="0.2">
      <c r="A32" s="17" t="s">
        <v>8</v>
      </c>
      <c r="B32" s="17">
        <v>802022775</v>
      </c>
      <c r="C32" s="17" t="s">
        <v>34</v>
      </c>
      <c r="E32" s="17">
        <v>30092020</v>
      </c>
      <c r="F32" s="17">
        <v>1</v>
      </c>
      <c r="G32" s="18">
        <v>1372566115.7290001</v>
      </c>
      <c r="H32" s="18">
        <v>1377624517</v>
      </c>
      <c r="I32" s="18">
        <v>5058401.2710000016</v>
      </c>
      <c r="J32" s="17">
        <v>30092020</v>
      </c>
      <c r="K32" s="4" t="s">
        <v>18</v>
      </c>
      <c r="L32" s="18">
        <v>2020</v>
      </c>
      <c r="M32" s="18">
        <f>VLOOKUP(B32,'[1]ACUERDOS PENDIENTES'!$C$1:$D$145,2,0)</f>
        <v>167292409</v>
      </c>
    </row>
    <row r="33" spans="1:13" x14ac:dyDescent="0.2">
      <c r="A33" s="17" t="s">
        <v>8</v>
      </c>
      <c r="B33" s="17">
        <v>812005522</v>
      </c>
      <c r="C33" s="17" t="s">
        <v>35</v>
      </c>
      <c r="E33" s="17">
        <v>5102020</v>
      </c>
      <c r="F33" s="17">
        <v>1</v>
      </c>
      <c r="G33" s="18">
        <v>9385111441</v>
      </c>
      <c r="H33" s="18">
        <v>1624646542</v>
      </c>
      <c r="I33" s="18">
        <v>135387211.83333334</v>
      </c>
      <c r="J33" s="17">
        <v>30102020</v>
      </c>
      <c r="K33" s="4" t="s">
        <v>15</v>
      </c>
      <c r="L33" s="18">
        <v>2020</v>
      </c>
      <c r="M33" s="18">
        <f>VLOOKUP(B33,'[1]ACUERDOS PENDIENTES'!$C$1:$D$145,2,0)</f>
        <v>1624646542</v>
      </c>
    </row>
    <row r="34" spans="1:13" x14ac:dyDescent="0.2">
      <c r="A34" s="17" t="s">
        <v>8</v>
      </c>
      <c r="B34" s="17">
        <v>812005522</v>
      </c>
      <c r="C34" s="17" t="s">
        <v>35</v>
      </c>
      <c r="E34" s="17">
        <v>5102020</v>
      </c>
      <c r="F34" s="17">
        <v>1</v>
      </c>
      <c r="G34" s="18">
        <v>0</v>
      </c>
      <c r="H34" s="18">
        <v>0</v>
      </c>
      <c r="I34" s="18">
        <v>135387211.83333334</v>
      </c>
      <c r="J34" s="17">
        <v>30112020</v>
      </c>
      <c r="K34" s="4" t="s">
        <v>15</v>
      </c>
      <c r="L34" s="18">
        <v>2020</v>
      </c>
      <c r="M34" s="18">
        <f>VLOOKUP(B34,'[1]ACUERDOS PENDIENTES'!$C$1:$D$145,2,0)</f>
        <v>1624646542</v>
      </c>
    </row>
    <row r="35" spans="1:13" x14ac:dyDescent="0.2">
      <c r="A35" s="17" t="s">
        <v>8</v>
      </c>
      <c r="B35" s="17">
        <v>812005522</v>
      </c>
      <c r="C35" s="17" t="s">
        <v>35</v>
      </c>
      <c r="E35" s="17">
        <v>5102020</v>
      </c>
      <c r="F35" s="17">
        <v>1</v>
      </c>
      <c r="G35" s="18">
        <v>0</v>
      </c>
      <c r="H35" s="18">
        <v>0</v>
      </c>
      <c r="I35" s="18">
        <v>135387211.83333334</v>
      </c>
      <c r="J35" s="17">
        <v>30122020</v>
      </c>
      <c r="K35" s="4" t="s">
        <v>15</v>
      </c>
      <c r="L35" s="18">
        <v>2020</v>
      </c>
      <c r="M35" s="18">
        <f>VLOOKUP(B35,'[1]ACUERDOS PENDIENTES'!$C$1:$D$145,2,0)</f>
        <v>1624646542</v>
      </c>
    </row>
    <row r="36" spans="1:13" x14ac:dyDescent="0.2">
      <c r="A36" s="17" t="s">
        <v>8</v>
      </c>
      <c r="B36" s="17">
        <v>812005522</v>
      </c>
      <c r="C36" s="17" t="s">
        <v>35</v>
      </c>
      <c r="E36" s="17">
        <v>5102020</v>
      </c>
      <c r="F36" s="17">
        <v>1</v>
      </c>
      <c r="G36" s="18">
        <v>0</v>
      </c>
      <c r="H36" s="18">
        <v>0</v>
      </c>
      <c r="I36" s="18">
        <v>135387211.83333334</v>
      </c>
      <c r="J36" s="17">
        <v>30012021</v>
      </c>
      <c r="K36" s="4" t="s">
        <v>15</v>
      </c>
      <c r="L36" s="18">
        <v>2020</v>
      </c>
      <c r="M36" s="18">
        <f>VLOOKUP(B36,'[1]ACUERDOS PENDIENTES'!$C$1:$D$145,2,0)</f>
        <v>1624646542</v>
      </c>
    </row>
    <row r="37" spans="1:13" x14ac:dyDescent="0.2">
      <c r="A37" s="17" t="s">
        <v>8</v>
      </c>
      <c r="B37" s="17">
        <v>812005522</v>
      </c>
      <c r="C37" s="17" t="s">
        <v>35</v>
      </c>
      <c r="E37" s="17">
        <v>5102020</v>
      </c>
      <c r="F37" s="17">
        <v>1</v>
      </c>
      <c r="G37" s="18">
        <v>0</v>
      </c>
      <c r="H37" s="18">
        <v>0</v>
      </c>
      <c r="I37" s="18">
        <v>135387211.83333334</v>
      </c>
      <c r="J37" s="17">
        <v>28022021</v>
      </c>
      <c r="K37" s="4" t="s">
        <v>15</v>
      </c>
      <c r="L37" s="18">
        <v>2020</v>
      </c>
      <c r="M37" s="18">
        <f>VLOOKUP(B37,'[1]ACUERDOS PENDIENTES'!$C$1:$D$145,2,0)</f>
        <v>1624646542</v>
      </c>
    </row>
    <row r="38" spans="1:13" x14ac:dyDescent="0.2">
      <c r="A38" s="17" t="s">
        <v>8</v>
      </c>
      <c r="B38" s="17">
        <v>812005522</v>
      </c>
      <c r="C38" s="17" t="s">
        <v>35</v>
      </c>
      <c r="E38" s="17">
        <v>5102020</v>
      </c>
      <c r="F38" s="17">
        <v>1</v>
      </c>
      <c r="G38" s="18">
        <v>0</v>
      </c>
      <c r="H38" s="18">
        <v>0</v>
      </c>
      <c r="I38" s="18">
        <v>135387211.83333334</v>
      </c>
      <c r="J38" s="17">
        <v>30032021</v>
      </c>
      <c r="K38" s="4" t="s">
        <v>15</v>
      </c>
      <c r="L38" s="18">
        <v>2020</v>
      </c>
      <c r="M38" s="18">
        <f>VLOOKUP(B38,'[1]ACUERDOS PENDIENTES'!$C$1:$D$145,2,0)</f>
        <v>1624646542</v>
      </c>
    </row>
    <row r="39" spans="1:13" x14ac:dyDescent="0.2">
      <c r="A39" s="17" t="s">
        <v>8</v>
      </c>
      <c r="B39" s="17">
        <v>812005522</v>
      </c>
      <c r="C39" s="17" t="s">
        <v>35</v>
      </c>
      <c r="E39" s="17">
        <v>5102020</v>
      </c>
      <c r="F39" s="17">
        <v>1</v>
      </c>
      <c r="G39" s="18">
        <v>0</v>
      </c>
      <c r="H39" s="18">
        <v>0</v>
      </c>
      <c r="I39" s="18">
        <v>135387211.83333334</v>
      </c>
      <c r="J39" s="17">
        <v>30042021</v>
      </c>
      <c r="K39" s="4" t="s">
        <v>15</v>
      </c>
      <c r="L39" s="18">
        <v>2020</v>
      </c>
      <c r="M39" s="18">
        <f>VLOOKUP(B39,'[1]ACUERDOS PENDIENTES'!$C$1:$D$145,2,0)</f>
        <v>1624646542</v>
      </c>
    </row>
    <row r="40" spans="1:13" x14ac:dyDescent="0.2">
      <c r="A40" s="17" t="s">
        <v>8</v>
      </c>
      <c r="B40" s="17">
        <v>812005522</v>
      </c>
      <c r="C40" s="17" t="s">
        <v>35</v>
      </c>
      <c r="E40" s="17">
        <v>5102020</v>
      </c>
      <c r="F40" s="17">
        <v>1</v>
      </c>
      <c r="G40" s="18">
        <v>0</v>
      </c>
      <c r="H40" s="18">
        <v>0</v>
      </c>
      <c r="I40" s="18">
        <v>135387211.83333334</v>
      </c>
      <c r="J40" s="17">
        <v>30052021</v>
      </c>
      <c r="K40" s="4" t="s">
        <v>15</v>
      </c>
      <c r="L40" s="18">
        <v>2020</v>
      </c>
      <c r="M40" s="18">
        <f>VLOOKUP(B40,'[1]ACUERDOS PENDIENTES'!$C$1:$D$145,2,0)</f>
        <v>1624646542</v>
      </c>
    </row>
    <row r="41" spans="1:13" x14ac:dyDescent="0.2">
      <c r="A41" s="17" t="s">
        <v>8</v>
      </c>
      <c r="B41" s="17">
        <v>812005522</v>
      </c>
      <c r="C41" s="17" t="s">
        <v>35</v>
      </c>
      <c r="E41" s="17">
        <v>5102020</v>
      </c>
      <c r="F41" s="17">
        <v>1</v>
      </c>
      <c r="G41" s="18">
        <v>0</v>
      </c>
      <c r="H41" s="18">
        <v>0</v>
      </c>
      <c r="I41" s="18">
        <v>135387211.83333334</v>
      </c>
      <c r="J41" s="17">
        <v>30062021</v>
      </c>
      <c r="K41" s="4" t="s">
        <v>15</v>
      </c>
      <c r="L41" s="18">
        <v>2020</v>
      </c>
      <c r="M41" s="18">
        <f>VLOOKUP(B41,'[1]ACUERDOS PENDIENTES'!$C$1:$D$145,2,0)</f>
        <v>1624646542</v>
      </c>
    </row>
    <row r="42" spans="1:13" x14ac:dyDescent="0.2">
      <c r="A42" s="17" t="s">
        <v>8</v>
      </c>
      <c r="B42" s="17">
        <v>812005522</v>
      </c>
      <c r="C42" s="17" t="s">
        <v>35</v>
      </c>
      <c r="E42" s="17">
        <v>5102020</v>
      </c>
      <c r="F42" s="17">
        <v>1</v>
      </c>
      <c r="G42" s="18">
        <v>0</v>
      </c>
      <c r="H42" s="18">
        <v>0</v>
      </c>
      <c r="I42" s="18">
        <v>135387211.83333334</v>
      </c>
      <c r="J42" s="17">
        <v>30072021</v>
      </c>
      <c r="K42" s="4" t="s">
        <v>15</v>
      </c>
      <c r="L42" s="18">
        <v>2020</v>
      </c>
      <c r="M42" s="18">
        <f>VLOOKUP(B42,'[1]ACUERDOS PENDIENTES'!$C$1:$D$145,2,0)</f>
        <v>1624646542</v>
      </c>
    </row>
    <row r="43" spans="1:13" x14ac:dyDescent="0.2">
      <c r="A43" s="17" t="s">
        <v>8</v>
      </c>
      <c r="B43" s="17">
        <v>812005522</v>
      </c>
      <c r="C43" s="17" t="s">
        <v>35</v>
      </c>
      <c r="E43" s="17">
        <v>5102020</v>
      </c>
      <c r="F43" s="17">
        <v>1</v>
      </c>
      <c r="G43" s="18">
        <v>0</v>
      </c>
      <c r="H43" s="18">
        <v>0</v>
      </c>
      <c r="I43" s="18">
        <v>135387211.83333334</v>
      </c>
      <c r="J43" s="17">
        <v>30082021</v>
      </c>
      <c r="K43" s="4" t="s">
        <v>15</v>
      </c>
      <c r="L43" s="18">
        <v>2020</v>
      </c>
      <c r="M43" s="18">
        <f>VLOOKUP(B43,'[1]ACUERDOS PENDIENTES'!$C$1:$D$145,2,0)</f>
        <v>1624646542</v>
      </c>
    </row>
    <row r="44" spans="1:13" x14ac:dyDescent="0.2">
      <c r="A44" s="17" t="s">
        <v>8</v>
      </c>
      <c r="B44" s="17">
        <v>812005522</v>
      </c>
      <c r="C44" s="17" t="s">
        <v>35</v>
      </c>
      <c r="E44" s="17">
        <v>5102020</v>
      </c>
      <c r="F44" s="17">
        <v>1</v>
      </c>
      <c r="G44" s="18">
        <v>0</v>
      </c>
      <c r="H44" s="18">
        <v>0</v>
      </c>
      <c r="I44" s="18">
        <v>135387211.83333334</v>
      </c>
      <c r="J44" s="17">
        <v>30092021</v>
      </c>
      <c r="K44" s="4" t="s">
        <v>15</v>
      </c>
      <c r="L44" s="18">
        <v>2020</v>
      </c>
      <c r="M44" s="18">
        <f>VLOOKUP(B44,'[1]ACUERDOS PENDIENTES'!$C$1:$D$145,2,0)</f>
        <v>1624646542</v>
      </c>
    </row>
    <row r="45" spans="1:13" x14ac:dyDescent="0.2">
      <c r="A45" s="17" t="s">
        <v>8</v>
      </c>
      <c r="B45" s="17">
        <v>812005644</v>
      </c>
      <c r="C45" s="17" t="s">
        <v>36</v>
      </c>
      <c r="E45" s="17">
        <v>5112020</v>
      </c>
      <c r="F45" s="17">
        <v>1</v>
      </c>
      <c r="G45" s="18">
        <v>0</v>
      </c>
      <c r="H45" s="18">
        <v>47465473</v>
      </c>
      <c r="I45" s="18">
        <v>15821824.333333334</v>
      </c>
      <c r="J45" s="17">
        <v>30112020</v>
      </c>
      <c r="K45" s="4" t="s">
        <v>16</v>
      </c>
      <c r="L45" s="18">
        <v>2020</v>
      </c>
      <c r="M45" s="18">
        <f>VLOOKUP(B45,'[1]ACUERDOS PENDIENTES'!$C$1:$D$145,2,0)</f>
        <v>47465473</v>
      </c>
    </row>
    <row r="46" spans="1:13" x14ac:dyDescent="0.2">
      <c r="A46" s="17" t="s">
        <v>8</v>
      </c>
      <c r="B46" s="17">
        <v>812005644</v>
      </c>
      <c r="C46" s="17" t="s">
        <v>36</v>
      </c>
      <c r="E46" s="17">
        <v>5112020</v>
      </c>
      <c r="F46" s="17">
        <v>1</v>
      </c>
      <c r="G46" s="18">
        <v>0</v>
      </c>
      <c r="H46" s="18">
        <v>0</v>
      </c>
      <c r="I46" s="18">
        <v>15821824.333333334</v>
      </c>
      <c r="J46" s="17">
        <v>30122020</v>
      </c>
      <c r="K46" s="4" t="s">
        <v>16</v>
      </c>
      <c r="L46" s="18">
        <v>2020</v>
      </c>
      <c r="M46" s="18">
        <f>VLOOKUP(B46,'[1]ACUERDOS PENDIENTES'!$C$1:$D$145,2,0)</f>
        <v>47465473</v>
      </c>
    </row>
    <row r="47" spans="1:13" x14ac:dyDescent="0.2">
      <c r="A47" s="17" t="s">
        <v>8</v>
      </c>
      <c r="B47" s="17">
        <v>812005644</v>
      </c>
      <c r="C47" s="17" t="s">
        <v>36</v>
      </c>
      <c r="E47" s="17">
        <v>5112020</v>
      </c>
      <c r="F47" s="17">
        <v>1</v>
      </c>
      <c r="G47" s="18">
        <v>0</v>
      </c>
      <c r="H47" s="18">
        <v>0</v>
      </c>
      <c r="I47" s="18">
        <v>15821824.333333334</v>
      </c>
      <c r="J47" s="17">
        <v>30012021</v>
      </c>
      <c r="K47" s="4" t="s">
        <v>16</v>
      </c>
      <c r="L47" s="18">
        <v>2020</v>
      </c>
      <c r="M47" s="18">
        <f>VLOOKUP(B47,'[1]ACUERDOS PENDIENTES'!$C$1:$D$145,2,0)</f>
        <v>47465473</v>
      </c>
    </row>
    <row r="48" spans="1:13" x14ac:dyDescent="0.2">
      <c r="A48" s="17" t="s">
        <v>8</v>
      </c>
      <c r="B48" s="17">
        <v>823002991</v>
      </c>
      <c r="C48" s="17" t="s">
        <v>37</v>
      </c>
      <c r="E48" s="17">
        <v>5122020</v>
      </c>
      <c r="F48" s="17">
        <v>1</v>
      </c>
      <c r="G48" s="18">
        <v>0</v>
      </c>
      <c r="H48" s="18">
        <v>0</v>
      </c>
      <c r="I48" s="18">
        <v>12960945</v>
      </c>
      <c r="J48" s="17">
        <v>30122020</v>
      </c>
      <c r="K48" s="3" t="s">
        <v>13</v>
      </c>
      <c r="L48" s="18">
        <v>2020</v>
      </c>
      <c r="M48" s="18">
        <f>VLOOKUP(B48,'[1]ACUERDOS PENDIENTES'!$C$1:$D$145,2,0)</f>
        <v>12960945</v>
      </c>
    </row>
    <row r="49" spans="1:13" x14ac:dyDescent="0.2">
      <c r="A49" s="17" t="s">
        <v>8</v>
      </c>
      <c r="B49" s="17">
        <v>824000204</v>
      </c>
      <c r="C49" s="17" t="s">
        <v>38</v>
      </c>
      <c r="E49" s="17">
        <v>5112020</v>
      </c>
      <c r="F49" s="17">
        <v>1</v>
      </c>
      <c r="G49" s="18">
        <v>0</v>
      </c>
      <c r="H49" s="18">
        <v>50915776</v>
      </c>
      <c r="I49" s="18">
        <v>25457888</v>
      </c>
      <c r="J49" s="17">
        <v>30112020</v>
      </c>
      <c r="K49" s="4" t="s">
        <v>16</v>
      </c>
      <c r="L49" s="18">
        <v>2020</v>
      </c>
      <c r="M49" s="18">
        <f>VLOOKUP(B49,'[1]ACUERDOS PENDIENTES'!$C$1:$D$145,2,0)</f>
        <v>50915776</v>
      </c>
    </row>
    <row r="50" spans="1:13" x14ac:dyDescent="0.2">
      <c r="A50" s="17" t="s">
        <v>8</v>
      </c>
      <c r="B50" s="17">
        <v>824000204</v>
      </c>
      <c r="C50" s="17" t="s">
        <v>38</v>
      </c>
      <c r="E50" s="17">
        <v>5112020</v>
      </c>
      <c r="F50" s="17">
        <v>1</v>
      </c>
      <c r="G50" s="18">
        <v>0</v>
      </c>
      <c r="H50" s="18">
        <v>0</v>
      </c>
      <c r="I50" s="18">
        <v>25457888</v>
      </c>
      <c r="J50" s="17">
        <v>30122020</v>
      </c>
      <c r="K50" s="4" t="s">
        <v>16</v>
      </c>
      <c r="L50" s="18">
        <v>2020</v>
      </c>
      <c r="M50" s="18">
        <f>VLOOKUP(B50,'[1]ACUERDOS PENDIENTES'!$C$1:$D$145,2,0)</f>
        <v>50915776</v>
      </c>
    </row>
    <row r="51" spans="1:13" x14ac:dyDescent="0.2">
      <c r="A51" s="17" t="s">
        <v>8</v>
      </c>
      <c r="B51" s="17">
        <v>824004330</v>
      </c>
      <c r="C51" s="17" t="s">
        <v>39</v>
      </c>
      <c r="E51" s="17">
        <v>5112020</v>
      </c>
      <c r="F51" s="17">
        <v>1</v>
      </c>
      <c r="G51" s="18">
        <v>0</v>
      </c>
      <c r="H51" s="18">
        <v>64437177</v>
      </c>
      <c r="I51" s="18">
        <v>21479059</v>
      </c>
      <c r="J51" s="17">
        <v>30112020</v>
      </c>
      <c r="K51" s="4" t="s">
        <v>16</v>
      </c>
      <c r="L51" s="18">
        <v>2020</v>
      </c>
      <c r="M51" s="18">
        <f>VLOOKUP(B51,'[1]ACUERDOS PENDIENTES'!$C$1:$D$145,2,0)</f>
        <v>64437177</v>
      </c>
    </row>
    <row r="52" spans="1:13" x14ac:dyDescent="0.2">
      <c r="A52" s="17" t="s">
        <v>8</v>
      </c>
      <c r="B52" s="17">
        <v>824004330</v>
      </c>
      <c r="C52" s="17" t="s">
        <v>39</v>
      </c>
      <c r="E52" s="17">
        <v>5112020</v>
      </c>
      <c r="F52" s="17">
        <v>1</v>
      </c>
      <c r="G52" s="18">
        <v>0</v>
      </c>
      <c r="H52" s="18">
        <v>0</v>
      </c>
      <c r="I52" s="18">
        <v>21479059</v>
      </c>
      <c r="J52" s="17">
        <v>30122020</v>
      </c>
      <c r="K52" s="4" t="s">
        <v>16</v>
      </c>
      <c r="L52" s="18">
        <v>2020</v>
      </c>
      <c r="M52" s="18">
        <f>VLOOKUP(B52,'[1]ACUERDOS PENDIENTES'!$C$1:$D$145,2,0)</f>
        <v>64437177</v>
      </c>
    </row>
    <row r="53" spans="1:13" x14ac:dyDescent="0.2">
      <c r="A53" s="17" t="s">
        <v>8</v>
      </c>
      <c r="B53" s="17">
        <v>824004330</v>
      </c>
      <c r="C53" s="17" t="s">
        <v>39</v>
      </c>
      <c r="E53" s="17">
        <v>5112020</v>
      </c>
      <c r="F53" s="17">
        <v>1</v>
      </c>
      <c r="G53" s="18">
        <v>0</v>
      </c>
      <c r="H53" s="18">
        <v>0</v>
      </c>
      <c r="I53" s="18">
        <v>21479059</v>
      </c>
      <c r="J53" s="17">
        <v>30012021</v>
      </c>
      <c r="K53" s="4" t="s">
        <v>16</v>
      </c>
      <c r="L53" s="18">
        <v>2020</v>
      </c>
      <c r="M53" s="18">
        <f>VLOOKUP(B53,'[1]ACUERDOS PENDIENTES'!$C$1:$D$145,2,0)</f>
        <v>64437177</v>
      </c>
    </row>
    <row r="54" spans="1:13" x14ac:dyDescent="0.2">
      <c r="A54" s="17" t="s">
        <v>8</v>
      </c>
      <c r="B54" s="17">
        <v>825001119</v>
      </c>
      <c r="C54" s="17" t="s">
        <v>40</v>
      </c>
      <c r="E54" s="17">
        <v>30092020</v>
      </c>
      <c r="F54" s="17">
        <v>1</v>
      </c>
      <c r="G54" s="18">
        <v>30066665</v>
      </c>
      <c r="H54" s="18">
        <v>68492199</v>
      </c>
      <c r="I54" s="18">
        <v>38425534</v>
      </c>
      <c r="J54" s="17">
        <v>30092020</v>
      </c>
      <c r="K54" s="4" t="s">
        <v>18</v>
      </c>
      <c r="L54" s="18">
        <v>2020</v>
      </c>
      <c r="M54" s="18">
        <f>VLOOKUP(B54,'[1]ACUERDOS PENDIENTES'!$C$1:$D$145,2,0)</f>
        <v>28842992</v>
      </c>
    </row>
    <row r="55" spans="1:13" x14ac:dyDescent="0.2">
      <c r="A55" s="17" t="s">
        <v>8</v>
      </c>
      <c r="B55" s="17">
        <v>825003080</v>
      </c>
      <c r="C55" s="17" t="s">
        <v>41</v>
      </c>
      <c r="E55" s="17">
        <v>5012021</v>
      </c>
      <c r="F55" s="17">
        <v>1</v>
      </c>
      <c r="G55" s="18">
        <v>0</v>
      </c>
      <c r="H55" s="18">
        <v>2929514447.7103996</v>
      </c>
      <c r="I55" s="18">
        <v>488252407.95173329</v>
      </c>
      <c r="J55" s="17">
        <v>31012021</v>
      </c>
      <c r="K55" s="4" t="s">
        <v>13</v>
      </c>
      <c r="L55" s="18">
        <v>2020</v>
      </c>
      <c r="M55" s="18">
        <f>VLOOKUP(B55,'[1]ACUERDOS PENDIENTES'!$C$1:$D$145,2,0)</f>
        <v>3328993690.5799994</v>
      </c>
    </row>
    <row r="56" spans="1:13" x14ac:dyDescent="0.2">
      <c r="A56" s="17" t="s">
        <v>8</v>
      </c>
      <c r="B56" s="17">
        <v>825003080</v>
      </c>
      <c r="C56" s="17" t="s">
        <v>41</v>
      </c>
      <c r="E56" s="17">
        <v>5012021</v>
      </c>
      <c r="F56" s="17">
        <v>1</v>
      </c>
      <c r="G56" s="18">
        <v>0</v>
      </c>
      <c r="H56" s="18">
        <v>0</v>
      </c>
      <c r="I56" s="18">
        <v>488252407.95173329</v>
      </c>
      <c r="J56" s="17">
        <v>28022021</v>
      </c>
      <c r="K56" s="4" t="s">
        <v>13</v>
      </c>
      <c r="L56" s="18">
        <v>2020</v>
      </c>
      <c r="M56" s="18">
        <f>VLOOKUP(B56,'[1]ACUERDOS PENDIENTES'!$C$1:$D$145,2,0)</f>
        <v>3328993690.5799994</v>
      </c>
    </row>
    <row r="57" spans="1:13" x14ac:dyDescent="0.2">
      <c r="A57" s="17" t="s">
        <v>8</v>
      </c>
      <c r="B57" s="17">
        <v>825003080</v>
      </c>
      <c r="C57" s="17" t="s">
        <v>41</v>
      </c>
      <c r="E57" s="17">
        <v>5012021</v>
      </c>
      <c r="F57" s="17">
        <v>1</v>
      </c>
      <c r="G57" s="18">
        <v>0</v>
      </c>
      <c r="H57" s="18">
        <v>0</v>
      </c>
      <c r="I57" s="18">
        <v>488252407.95173329</v>
      </c>
      <c r="J57" s="17">
        <v>31032021</v>
      </c>
      <c r="K57" s="4" t="s">
        <v>13</v>
      </c>
      <c r="L57" s="18">
        <v>2020</v>
      </c>
      <c r="M57" s="18">
        <f>VLOOKUP(B57,'[1]ACUERDOS PENDIENTES'!$C$1:$D$145,2,0)</f>
        <v>3328993690.5799994</v>
      </c>
    </row>
    <row r="58" spans="1:13" x14ac:dyDescent="0.2">
      <c r="A58" s="17" t="s">
        <v>8</v>
      </c>
      <c r="B58" s="17">
        <v>825003080</v>
      </c>
      <c r="C58" s="17" t="s">
        <v>41</v>
      </c>
      <c r="E58" s="17">
        <v>5012021</v>
      </c>
      <c r="F58" s="17">
        <v>1</v>
      </c>
      <c r="G58" s="18">
        <v>0</v>
      </c>
      <c r="H58" s="18">
        <v>0</v>
      </c>
      <c r="I58" s="18">
        <v>488252407.95173329</v>
      </c>
      <c r="J58" s="17">
        <v>30042021</v>
      </c>
      <c r="K58" s="4" t="s">
        <v>13</v>
      </c>
      <c r="L58" s="18">
        <v>2020</v>
      </c>
      <c r="M58" s="18">
        <f>VLOOKUP(B58,'[1]ACUERDOS PENDIENTES'!$C$1:$D$145,2,0)</f>
        <v>3328993690.5799994</v>
      </c>
    </row>
    <row r="59" spans="1:13" x14ac:dyDescent="0.2">
      <c r="A59" s="17" t="s">
        <v>8</v>
      </c>
      <c r="B59" s="17">
        <v>825003080</v>
      </c>
      <c r="C59" s="17" t="s">
        <v>41</v>
      </c>
      <c r="E59" s="17">
        <v>5012021</v>
      </c>
      <c r="F59" s="17">
        <v>1</v>
      </c>
      <c r="G59" s="18">
        <v>0</v>
      </c>
      <c r="H59" s="18">
        <v>0</v>
      </c>
      <c r="I59" s="18">
        <v>488252407.95173329</v>
      </c>
      <c r="J59" s="17">
        <v>31052021</v>
      </c>
      <c r="K59" s="4" t="s">
        <v>13</v>
      </c>
      <c r="L59" s="18">
        <v>2020</v>
      </c>
      <c r="M59" s="18">
        <f>VLOOKUP(B59,'[1]ACUERDOS PENDIENTES'!$C$1:$D$145,2,0)</f>
        <v>3328993690.5799994</v>
      </c>
    </row>
    <row r="60" spans="1:13" x14ac:dyDescent="0.2">
      <c r="A60" s="17" t="s">
        <v>8</v>
      </c>
      <c r="B60" s="17">
        <v>825003080</v>
      </c>
      <c r="C60" s="17" t="s">
        <v>41</v>
      </c>
      <c r="E60" s="17">
        <v>5012021</v>
      </c>
      <c r="F60" s="17">
        <v>1</v>
      </c>
      <c r="G60" s="18">
        <v>0</v>
      </c>
      <c r="H60" s="18">
        <v>0</v>
      </c>
      <c r="I60" s="18">
        <v>488252407.95173329</v>
      </c>
      <c r="J60" s="17">
        <v>30062021</v>
      </c>
      <c r="K60" s="4" t="s">
        <v>13</v>
      </c>
      <c r="L60" s="18">
        <v>2020</v>
      </c>
      <c r="M60" s="18">
        <f>VLOOKUP(B60,'[1]ACUERDOS PENDIENTES'!$C$1:$D$145,2,0)</f>
        <v>3328993690.5799994</v>
      </c>
    </row>
    <row r="61" spans="1:13" x14ac:dyDescent="0.2">
      <c r="A61" s="17" t="s">
        <v>8</v>
      </c>
      <c r="B61" s="17">
        <v>825003378</v>
      </c>
      <c r="C61" s="17" t="s">
        <v>42</v>
      </c>
      <c r="E61" s="17">
        <v>5012021</v>
      </c>
      <c r="F61" s="17">
        <v>1</v>
      </c>
      <c r="G61" s="18">
        <v>0</v>
      </c>
      <c r="H61" s="18">
        <v>1094660685.9000001</v>
      </c>
      <c r="I61" s="18">
        <v>273665171.47500002</v>
      </c>
      <c r="J61" s="17">
        <v>31012021</v>
      </c>
      <c r="K61" s="4" t="s">
        <v>13</v>
      </c>
      <c r="L61" s="18">
        <v>2020</v>
      </c>
      <c r="M61" s="18">
        <f>VLOOKUP(B61,'[1]ACUERDOS PENDIENTES'!$C$1:$D$145,2,0)</f>
        <v>1216289651</v>
      </c>
    </row>
    <row r="62" spans="1:13" x14ac:dyDescent="0.2">
      <c r="A62" s="17" t="s">
        <v>8</v>
      </c>
      <c r="B62" s="17">
        <v>825003378</v>
      </c>
      <c r="C62" s="17" t="s">
        <v>42</v>
      </c>
      <c r="E62" s="17">
        <v>5012021</v>
      </c>
      <c r="F62" s="17">
        <v>1</v>
      </c>
      <c r="G62" s="18">
        <v>0</v>
      </c>
      <c r="H62" s="18">
        <v>0</v>
      </c>
      <c r="I62" s="18">
        <v>273665171.47500002</v>
      </c>
      <c r="J62" s="17">
        <v>28022021</v>
      </c>
      <c r="K62" s="4" t="s">
        <v>13</v>
      </c>
      <c r="L62" s="18">
        <v>2020</v>
      </c>
      <c r="M62" s="18">
        <f>VLOOKUP(B62,'[1]ACUERDOS PENDIENTES'!$C$1:$D$145,2,0)</f>
        <v>1216289651</v>
      </c>
    </row>
    <row r="63" spans="1:13" x14ac:dyDescent="0.2">
      <c r="A63" s="17" t="s">
        <v>8</v>
      </c>
      <c r="B63" s="17">
        <v>825003378</v>
      </c>
      <c r="C63" s="17" t="s">
        <v>42</v>
      </c>
      <c r="E63" s="17">
        <v>5012021</v>
      </c>
      <c r="F63" s="17">
        <v>1</v>
      </c>
      <c r="G63" s="18">
        <v>0</v>
      </c>
      <c r="H63" s="18">
        <v>0</v>
      </c>
      <c r="I63" s="18">
        <v>273665171.47500002</v>
      </c>
      <c r="J63" s="17">
        <v>31032021</v>
      </c>
      <c r="K63" s="4" t="s">
        <v>13</v>
      </c>
      <c r="L63" s="18">
        <v>2020</v>
      </c>
      <c r="M63" s="18">
        <f>VLOOKUP(B63,'[1]ACUERDOS PENDIENTES'!$C$1:$D$145,2,0)</f>
        <v>1216289651</v>
      </c>
    </row>
    <row r="64" spans="1:13" x14ac:dyDescent="0.2">
      <c r="A64" s="17" t="s">
        <v>8</v>
      </c>
      <c r="B64" s="17">
        <v>825003378</v>
      </c>
      <c r="C64" s="17" t="s">
        <v>42</v>
      </c>
      <c r="E64" s="17">
        <v>5012021</v>
      </c>
      <c r="F64" s="17">
        <v>1</v>
      </c>
      <c r="G64" s="18">
        <v>0</v>
      </c>
      <c r="H64" s="18">
        <v>0</v>
      </c>
      <c r="I64" s="18">
        <v>273665171.47500002</v>
      </c>
      <c r="J64" s="17">
        <v>30042021</v>
      </c>
      <c r="K64" s="4" t="s">
        <v>13</v>
      </c>
      <c r="L64" s="18">
        <v>2020</v>
      </c>
      <c r="M64" s="18">
        <f>VLOOKUP(B64,'[1]ACUERDOS PENDIENTES'!$C$1:$D$145,2,0)</f>
        <v>1216289651</v>
      </c>
    </row>
    <row r="65" spans="1:13" x14ac:dyDescent="0.2">
      <c r="A65" s="17" t="s">
        <v>8</v>
      </c>
      <c r="B65" s="17">
        <v>825003378</v>
      </c>
      <c r="C65" s="17" t="s">
        <v>42</v>
      </c>
      <c r="E65" s="17">
        <v>15062020</v>
      </c>
      <c r="F65" s="17">
        <v>1</v>
      </c>
      <c r="G65" s="18">
        <v>626806231</v>
      </c>
      <c r="H65" s="18">
        <v>720091609</v>
      </c>
      <c r="I65" s="18">
        <v>93285378</v>
      </c>
      <c r="J65" s="17">
        <v>15062020</v>
      </c>
      <c r="K65" s="4" t="s">
        <v>17</v>
      </c>
      <c r="L65" s="18">
        <v>2020</v>
      </c>
      <c r="M65" s="18">
        <f>VLOOKUP(B65,'[1]ACUERDOS PENDIENTES'!$C$1:$D$145,2,0)</f>
        <v>1216289651</v>
      </c>
    </row>
    <row r="66" spans="1:13" x14ac:dyDescent="0.2">
      <c r="A66" s="17" t="s">
        <v>8</v>
      </c>
      <c r="B66" s="17">
        <v>825003378</v>
      </c>
      <c r="C66" s="17" t="s">
        <v>42</v>
      </c>
      <c r="E66" s="17">
        <v>30092020</v>
      </c>
      <c r="F66" s="17">
        <v>1</v>
      </c>
      <c r="G66" s="18">
        <v>426745778</v>
      </c>
      <c r="H66" s="18">
        <v>720091609</v>
      </c>
      <c r="I66" s="18">
        <v>293345831</v>
      </c>
      <c r="J66" s="17">
        <v>30092020</v>
      </c>
      <c r="K66" s="4" t="s">
        <v>18</v>
      </c>
      <c r="L66" s="18">
        <v>2020</v>
      </c>
      <c r="M66" s="18">
        <f>VLOOKUP(B66,'[1]ACUERDOS PENDIENTES'!$C$1:$D$145,2,0)</f>
        <v>1216289651</v>
      </c>
    </row>
    <row r="67" spans="1:13" x14ac:dyDescent="0.2">
      <c r="A67" s="17" t="s">
        <v>8</v>
      </c>
      <c r="B67" s="17">
        <v>830124110</v>
      </c>
      <c r="C67" s="17" t="s">
        <v>43</v>
      </c>
      <c r="E67" s="17">
        <v>5102020</v>
      </c>
      <c r="F67" s="17">
        <v>1</v>
      </c>
      <c r="G67" s="18">
        <v>0</v>
      </c>
      <c r="H67" s="18">
        <v>44189477</v>
      </c>
      <c r="I67" s="18">
        <v>22094738.5</v>
      </c>
      <c r="J67" s="17">
        <v>30102020</v>
      </c>
      <c r="K67" s="4" t="s">
        <v>15</v>
      </c>
      <c r="L67" s="18">
        <v>2020</v>
      </c>
      <c r="M67" s="18">
        <f>VLOOKUP(B67,'[1]ACUERDOS PENDIENTES'!$C$1:$D$145,2,0)</f>
        <v>44189477</v>
      </c>
    </row>
    <row r="68" spans="1:13" x14ac:dyDescent="0.2">
      <c r="A68" s="17" t="s">
        <v>8</v>
      </c>
      <c r="B68" s="17">
        <v>830124110</v>
      </c>
      <c r="C68" s="17" t="s">
        <v>43</v>
      </c>
      <c r="E68" s="17">
        <v>5102020</v>
      </c>
      <c r="F68" s="17">
        <v>1</v>
      </c>
      <c r="G68" s="18">
        <v>0</v>
      </c>
      <c r="H68" s="18">
        <v>0</v>
      </c>
      <c r="I68" s="18">
        <v>22094738.5</v>
      </c>
      <c r="J68" s="17">
        <v>30112020</v>
      </c>
      <c r="K68" s="4" t="s">
        <v>15</v>
      </c>
      <c r="L68" s="18">
        <v>2020</v>
      </c>
      <c r="M68" s="18">
        <f>VLOOKUP(B68,'[1]ACUERDOS PENDIENTES'!$C$1:$D$145,2,0)</f>
        <v>44189477</v>
      </c>
    </row>
    <row r="69" spans="1:13" x14ac:dyDescent="0.2">
      <c r="A69" s="17" t="s">
        <v>8</v>
      </c>
      <c r="B69" s="17">
        <v>830124110</v>
      </c>
      <c r="C69" s="17" t="s">
        <v>43</v>
      </c>
      <c r="E69" s="17">
        <v>30092020</v>
      </c>
      <c r="F69" s="17">
        <v>1</v>
      </c>
      <c r="G69" s="18">
        <v>1620563</v>
      </c>
      <c r="H69" s="18">
        <v>8253963</v>
      </c>
      <c r="I69" s="18">
        <v>6633400</v>
      </c>
      <c r="J69" s="17">
        <v>30092020</v>
      </c>
      <c r="K69" s="4" t="s">
        <v>18</v>
      </c>
      <c r="L69" s="18">
        <v>2020</v>
      </c>
      <c r="M69" s="18">
        <f>VLOOKUP(B69,'[1]ACUERDOS PENDIENTES'!$C$1:$D$145,2,0)</f>
        <v>44189477</v>
      </c>
    </row>
    <row r="70" spans="1:13" x14ac:dyDescent="0.2">
      <c r="A70" s="17" t="s">
        <v>8</v>
      </c>
      <c r="B70" s="17">
        <v>839000145</v>
      </c>
      <c r="C70" s="17" t="s">
        <v>44</v>
      </c>
      <c r="E70" s="17">
        <v>5112020</v>
      </c>
      <c r="F70" s="17">
        <v>1</v>
      </c>
      <c r="G70" s="18">
        <v>0</v>
      </c>
      <c r="H70" s="18">
        <v>127572591</v>
      </c>
      <c r="I70" s="18">
        <v>31893147.75</v>
      </c>
      <c r="J70" s="17">
        <v>30112020</v>
      </c>
      <c r="K70" s="4" t="s">
        <v>16</v>
      </c>
      <c r="L70" s="18">
        <v>2020</v>
      </c>
      <c r="M70" s="18">
        <f>VLOOKUP(B70,'[1]ACUERDOS PENDIENTES'!$C$1:$D$145,2,0)</f>
        <v>127572591</v>
      </c>
    </row>
    <row r="71" spans="1:13" x14ac:dyDescent="0.2">
      <c r="A71" s="17" t="s">
        <v>8</v>
      </c>
      <c r="B71" s="17">
        <v>839000145</v>
      </c>
      <c r="C71" s="17" t="s">
        <v>44</v>
      </c>
      <c r="E71" s="17">
        <v>5112020</v>
      </c>
      <c r="F71" s="17">
        <v>1</v>
      </c>
      <c r="G71" s="18">
        <v>0</v>
      </c>
      <c r="H71" s="18">
        <v>0</v>
      </c>
      <c r="I71" s="18">
        <v>31893147.75</v>
      </c>
      <c r="J71" s="17">
        <v>30122020</v>
      </c>
      <c r="K71" s="4" t="s">
        <v>16</v>
      </c>
      <c r="L71" s="18">
        <v>2020</v>
      </c>
      <c r="M71" s="18">
        <f>VLOOKUP(B71,'[1]ACUERDOS PENDIENTES'!$C$1:$D$145,2,0)</f>
        <v>127572591</v>
      </c>
    </row>
    <row r="72" spans="1:13" x14ac:dyDescent="0.2">
      <c r="A72" s="17" t="s">
        <v>8</v>
      </c>
      <c r="B72" s="17">
        <v>839000145</v>
      </c>
      <c r="C72" s="17" t="s">
        <v>44</v>
      </c>
      <c r="E72" s="17">
        <v>5112020</v>
      </c>
      <c r="F72" s="17">
        <v>1</v>
      </c>
      <c r="G72" s="18">
        <v>0</v>
      </c>
      <c r="H72" s="18">
        <v>0</v>
      </c>
      <c r="I72" s="18">
        <v>31893147.75</v>
      </c>
      <c r="J72" s="17">
        <v>30012021</v>
      </c>
      <c r="K72" s="4" t="s">
        <v>16</v>
      </c>
      <c r="L72" s="18">
        <v>2020</v>
      </c>
      <c r="M72" s="18">
        <f>VLOOKUP(B72,'[1]ACUERDOS PENDIENTES'!$C$1:$D$145,2,0)</f>
        <v>127572591</v>
      </c>
    </row>
    <row r="73" spans="1:13" x14ac:dyDescent="0.2">
      <c r="A73" s="17" t="s">
        <v>8</v>
      </c>
      <c r="B73" s="17">
        <v>839000145</v>
      </c>
      <c r="C73" s="17" t="s">
        <v>44</v>
      </c>
      <c r="E73" s="17">
        <v>5112020</v>
      </c>
      <c r="F73" s="17">
        <v>1</v>
      </c>
      <c r="G73" s="18">
        <v>0</v>
      </c>
      <c r="H73" s="18">
        <v>0</v>
      </c>
      <c r="I73" s="18">
        <v>31893147.75</v>
      </c>
      <c r="J73" s="17">
        <v>28022021</v>
      </c>
      <c r="K73" s="4" t="s">
        <v>16</v>
      </c>
      <c r="L73" s="18">
        <v>2020</v>
      </c>
      <c r="M73" s="18">
        <f>VLOOKUP(B73,'[1]ACUERDOS PENDIENTES'!$C$1:$D$145,2,0)</f>
        <v>127572591</v>
      </c>
    </row>
    <row r="74" spans="1:13" x14ac:dyDescent="0.2">
      <c r="A74" s="17" t="s">
        <v>8</v>
      </c>
      <c r="B74" s="17">
        <v>890901826</v>
      </c>
      <c r="C74" s="17" t="s">
        <v>45</v>
      </c>
      <c r="E74" s="17">
        <v>5012021</v>
      </c>
      <c r="F74" s="17">
        <v>1</v>
      </c>
      <c r="G74" s="18">
        <v>0</v>
      </c>
      <c r="H74" s="18">
        <v>28829599</v>
      </c>
      <c r="I74" s="18">
        <v>28829599</v>
      </c>
      <c r="J74" s="17">
        <v>31012021</v>
      </c>
      <c r="K74" s="4" t="s">
        <v>13</v>
      </c>
      <c r="L74" s="18">
        <v>2020</v>
      </c>
      <c r="M74" s="18">
        <f>VLOOKUP(B74,'[1]ACUERDOS PENDIENTES'!$C$1:$D$145,2,0)</f>
        <v>168349320</v>
      </c>
    </row>
    <row r="75" spans="1:13" x14ac:dyDescent="0.2">
      <c r="A75" s="17" t="s">
        <v>8</v>
      </c>
      <c r="B75" s="17">
        <v>890905166</v>
      </c>
      <c r="C75" s="17" t="s">
        <v>46</v>
      </c>
      <c r="E75" s="17">
        <v>5122020</v>
      </c>
      <c r="F75" s="17">
        <v>1</v>
      </c>
      <c r="G75" s="18">
        <v>0</v>
      </c>
      <c r="H75" s="18">
        <v>0</v>
      </c>
      <c r="I75" s="18">
        <v>2076727</v>
      </c>
      <c r="J75" s="17">
        <v>30122020</v>
      </c>
      <c r="K75" s="3" t="s">
        <v>13</v>
      </c>
      <c r="L75" s="18">
        <v>2020</v>
      </c>
      <c r="M75" s="18">
        <f>VLOOKUP(B75,'[1]ACUERDOS PENDIENTES'!$C$1:$D$145,2,0)</f>
        <v>2076727</v>
      </c>
    </row>
    <row r="76" spans="1:13" x14ac:dyDescent="0.2">
      <c r="A76" s="17" t="s">
        <v>8</v>
      </c>
      <c r="B76" s="17">
        <v>891800570</v>
      </c>
      <c r="C76" s="17" t="s">
        <v>47</v>
      </c>
      <c r="E76" s="17">
        <v>30092020</v>
      </c>
      <c r="F76" s="17">
        <v>1</v>
      </c>
      <c r="G76" s="18">
        <v>33006327.840000004</v>
      </c>
      <c r="H76" s="18">
        <v>45549038.840000004</v>
      </c>
      <c r="I76" s="18">
        <v>12542711</v>
      </c>
      <c r="J76" s="17">
        <v>30092020</v>
      </c>
      <c r="K76" s="4" t="s">
        <v>18</v>
      </c>
      <c r="L76" s="18">
        <v>2020</v>
      </c>
      <c r="M76" s="18">
        <f>VLOOKUP(B76,'[1]ACUERDOS PENDIENTES'!$C$1:$D$145,2,0)</f>
        <v>7153188</v>
      </c>
    </row>
    <row r="77" spans="1:13" x14ac:dyDescent="0.2">
      <c r="A77" s="17" t="s">
        <v>8</v>
      </c>
      <c r="B77" s="17">
        <v>892120115</v>
      </c>
      <c r="C77" s="17" t="s">
        <v>48</v>
      </c>
      <c r="E77" s="17">
        <v>20062020</v>
      </c>
      <c r="F77" s="17">
        <v>1</v>
      </c>
      <c r="G77" s="18">
        <v>1823170961</v>
      </c>
      <c r="H77" s="18">
        <v>2001981701</v>
      </c>
      <c r="I77" s="18">
        <v>178810740</v>
      </c>
      <c r="J77" s="17">
        <v>20062020</v>
      </c>
      <c r="K77" s="4" t="s">
        <v>20</v>
      </c>
      <c r="L77" s="18">
        <v>2020</v>
      </c>
      <c r="M77" s="18">
        <f>VLOOKUP(B77,'[1]ACUERDOS PENDIENTES'!$C$1:$D$145,2,0)</f>
        <v>178810739.52999997</v>
      </c>
    </row>
    <row r="78" spans="1:13" x14ac:dyDescent="0.2">
      <c r="A78" s="17" t="s">
        <v>8</v>
      </c>
      <c r="B78" s="17">
        <v>892170002</v>
      </c>
      <c r="C78" s="17" t="s">
        <v>49</v>
      </c>
      <c r="E78" s="17">
        <v>30092020</v>
      </c>
      <c r="F78" s="17">
        <v>1</v>
      </c>
      <c r="G78" s="18">
        <v>1030800186</v>
      </c>
      <c r="H78" s="18">
        <v>1142536383</v>
      </c>
      <c r="I78" s="18">
        <v>111736197</v>
      </c>
      <c r="J78" s="17">
        <v>30092020</v>
      </c>
      <c r="K78" s="4" t="s">
        <v>18</v>
      </c>
      <c r="L78" s="18">
        <v>2020</v>
      </c>
      <c r="M78" s="18">
        <f>VLOOKUP(B78,'[1]ACUERDOS PENDIENTES'!$C$1:$D$145,2,0)</f>
        <v>111736197</v>
      </c>
    </row>
    <row r="79" spans="1:13" x14ac:dyDescent="0.2">
      <c r="A79" s="17" t="s">
        <v>8</v>
      </c>
      <c r="B79" s="17">
        <v>892300708</v>
      </c>
      <c r="C79" s="17" t="s">
        <v>50</v>
      </c>
      <c r="E79" s="17">
        <v>5112020</v>
      </c>
      <c r="F79" s="17">
        <v>1</v>
      </c>
      <c r="G79" s="18">
        <v>0</v>
      </c>
      <c r="H79" s="18">
        <v>766450529</v>
      </c>
      <c r="I79" s="18">
        <v>127741754.83333333</v>
      </c>
      <c r="J79" s="17">
        <v>30112020</v>
      </c>
      <c r="K79" s="4" t="s">
        <v>16</v>
      </c>
      <c r="L79" s="18">
        <v>2020</v>
      </c>
      <c r="M79" s="18">
        <f>VLOOKUP(B79,'[1]ACUERDOS PENDIENTES'!$C$1:$D$145,2,0)</f>
        <v>766450529</v>
      </c>
    </row>
    <row r="80" spans="1:13" x14ac:dyDescent="0.2">
      <c r="A80" s="17" t="s">
        <v>8</v>
      </c>
      <c r="B80" s="17">
        <v>892300708</v>
      </c>
      <c r="C80" s="17" t="s">
        <v>50</v>
      </c>
      <c r="E80" s="17">
        <v>5112020</v>
      </c>
      <c r="F80" s="17">
        <v>1</v>
      </c>
      <c r="G80" s="18">
        <v>0</v>
      </c>
      <c r="H80" s="18">
        <v>0</v>
      </c>
      <c r="I80" s="18">
        <v>127741754.83333333</v>
      </c>
      <c r="J80" s="17">
        <v>30122020</v>
      </c>
      <c r="K80" s="4" t="s">
        <v>16</v>
      </c>
      <c r="L80" s="18">
        <v>2020</v>
      </c>
      <c r="M80" s="18">
        <f>VLOOKUP(B80,'[1]ACUERDOS PENDIENTES'!$C$1:$D$145,2,0)</f>
        <v>766450529</v>
      </c>
    </row>
    <row r="81" spans="1:13" x14ac:dyDescent="0.2">
      <c r="A81" s="17" t="s">
        <v>8</v>
      </c>
      <c r="B81" s="17">
        <v>892300708</v>
      </c>
      <c r="C81" s="17" t="s">
        <v>50</v>
      </c>
      <c r="E81" s="17">
        <v>5112020</v>
      </c>
      <c r="F81" s="17">
        <v>1</v>
      </c>
      <c r="G81" s="18">
        <v>0</v>
      </c>
      <c r="H81" s="18">
        <v>0</v>
      </c>
      <c r="I81" s="18">
        <v>127741754.83333333</v>
      </c>
      <c r="J81" s="17">
        <v>30012021</v>
      </c>
      <c r="K81" s="4" t="s">
        <v>16</v>
      </c>
      <c r="L81" s="18">
        <v>2020</v>
      </c>
      <c r="M81" s="18">
        <f>VLOOKUP(B81,'[1]ACUERDOS PENDIENTES'!$C$1:$D$145,2,0)</f>
        <v>766450529</v>
      </c>
    </row>
    <row r="82" spans="1:13" x14ac:dyDescent="0.2">
      <c r="A82" s="17" t="s">
        <v>8</v>
      </c>
      <c r="B82" s="17">
        <v>892300708</v>
      </c>
      <c r="C82" s="17" t="s">
        <v>50</v>
      </c>
      <c r="E82" s="17">
        <v>5112020</v>
      </c>
      <c r="F82" s="17">
        <v>1</v>
      </c>
      <c r="G82" s="18">
        <v>0</v>
      </c>
      <c r="H82" s="18">
        <v>0</v>
      </c>
      <c r="I82" s="18">
        <v>127741754.83333333</v>
      </c>
      <c r="J82" s="17">
        <v>28022021</v>
      </c>
      <c r="K82" s="4" t="s">
        <v>16</v>
      </c>
      <c r="L82" s="18">
        <v>2020</v>
      </c>
      <c r="M82" s="18">
        <f>VLOOKUP(B82,'[1]ACUERDOS PENDIENTES'!$C$1:$D$145,2,0)</f>
        <v>766450529</v>
      </c>
    </row>
    <row r="83" spans="1:13" x14ac:dyDescent="0.2">
      <c r="A83" s="17" t="s">
        <v>8</v>
      </c>
      <c r="B83" s="17">
        <v>892300708</v>
      </c>
      <c r="C83" s="17" t="s">
        <v>50</v>
      </c>
      <c r="E83" s="17">
        <v>5112020</v>
      </c>
      <c r="F83" s="17">
        <v>1</v>
      </c>
      <c r="G83" s="18">
        <v>0</v>
      </c>
      <c r="H83" s="18">
        <v>0</v>
      </c>
      <c r="I83" s="18">
        <v>127741754.83333333</v>
      </c>
      <c r="J83" s="17">
        <v>30032021</v>
      </c>
      <c r="K83" s="4" t="s">
        <v>16</v>
      </c>
      <c r="L83" s="18">
        <v>2020</v>
      </c>
      <c r="M83" s="18">
        <f>VLOOKUP(B83,'[1]ACUERDOS PENDIENTES'!$C$1:$D$145,2,0)</f>
        <v>766450529</v>
      </c>
    </row>
    <row r="84" spans="1:13" x14ac:dyDescent="0.2">
      <c r="A84" s="17" t="s">
        <v>8</v>
      </c>
      <c r="B84" s="17">
        <v>892300708</v>
      </c>
      <c r="C84" s="17" t="s">
        <v>50</v>
      </c>
      <c r="E84" s="17">
        <v>5112020</v>
      </c>
      <c r="F84" s="17">
        <v>1</v>
      </c>
      <c r="G84" s="18">
        <v>0</v>
      </c>
      <c r="H84" s="18">
        <v>0</v>
      </c>
      <c r="I84" s="18">
        <v>127741754.83333333</v>
      </c>
      <c r="J84" s="17">
        <v>30042021</v>
      </c>
      <c r="K84" s="4" t="s">
        <v>16</v>
      </c>
      <c r="L84" s="18">
        <v>2020</v>
      </c>
      <c r="M84" s="18">
        <f>VLOOKUP(B84,'[1]ACUERDOS PENDIENTES'!$C$1:$D$145,2,0)</f>
        <v>766450529</v>
      </c>
    </row>
    <row r="85" spans="1:13" x14ac:dyDescent="0.2">
      <c r="A85" s="17" t="s">
        <v>8</v>
      </c>
      <c r="B85" s="17">
        <v>892300979</v>
      </c>
      <c r="C85" s="17" t="s">
        <v>51</v>
      </c>
      <c r="E85" s="17">
        <v>5012021</v>
      </c>
      <c r="F85" s="17">
        <v>1</v>
      </c>
      <c r="G85" s="18">
        <v>0</v>
      </c>
      <c r="H85" s="18">
        <v>277180831.80000001</v>
      </c>
      <c r="I85" s="18">
        <v>138590415.90000001</v>
      </c>
      <c r="J85" s="17">
        <v>31012021</v>
      </c>
      <c r="K85" s="4" t="s">
        <v>13</v>
      </c>
      <c r="L85" s="18">
        <v>2020</v>
      </c>
      <c r="M85" s="18">
        <f>VLOOKUP(B85,'[1]ACUERDOS PENDIENTES'!$C$1:$D$145,2,0)</f>
        <v>909209249</v>
      </c>
    </row>
    <row r="86" spans="1:13" x14ac:dyDescent="0.2">
      <c r="A86" s="17" t="s">
        <v>8</v>
      </c>
      <c r="B86" s="17">
        <v>892300979</v>
      </c>
      <c r="C86" s="17" t="s">
        <v>51</v>
      </c>
      <c r="E86" s="17">
        <v>5012021</v>
      </c>
      <c r="F86" s="17">
        <v>1</v>
      </c>
      <c r="G86" s="18">
        <v>0</v>
      </c>
      <c r="H86" s="18">
        <v>0</v>
      </c>
      <c r="I86" s="18">
        <v>138590415.90000001</v>
      </c>
      <c r="J86" s="17">
        <v>28022021</v>
      </c>
      <c r="K86" s="4" t="s">
        <v>13</v>
      </c>
      <c r="L86" s="18">
        <v>2020</v>
      </c>
      <c r="M86" s="18">
        <f>VLOOKUP(B86,'[1]ACUERDOS PENDIENTES'!$C$1:$D$145,2,0)</f>
        <v>909209249</v>
      </c>
    </row>
    <row r="87" spans="1:13" x14ac:dyDescent="0.2">
      <c r="A87" s="17" t="s">
        <v>8</v>
      </c>
      <c r="B87" s="17">
        <v>892300979</v>
      </c>
      <c r="C87" s="17" t="s">
        <v>51</v>
      </c>
      <c r="E87" s="17">
        <v>5102020</v>
      </c>
      <c r="F87" s="17">
        <v>1</v>
      </c>
      <c r="G87" s="18">
        <v>2408965027</v>
      </c>
      <c r="H87" s="18">
        <v>1210869766</v>
      </c>
      <c r="I87" s="18">
        <v>403623255.33333331</v>
      </c>
      <c r="J87" s="17">
        <v>30102020</v>
      </c>
      <c r="K87" s="4" t="s">
        <v>15</v>
      </c>
      <c r="L87" s="18">
        <v>2020</v>
      </c>
      <c r="M87" s="18">
        <f>VLOOKUP(B87,'[1]ACUERDOS PENDIENTES'!$C$1:$D$145,2,0)</f>
        <v>909209249</v>
      </c>
    </row>
    <row r="88" spans="1:13" x14ac:dyDescent="0.2">
      <c r="A88" s="17" t="s">
        <v>8</v>
      </c>
      <c r="B88" s="17">
        <v>892300979</v>
      </c>
      <c r="C88" s="17" t="s">
        <v>51</v>
      </c>
      <c r="E88" s="17">
        <v>5102020</v>
      </c>
      <c r="F88" s="17">
        <v>1</v>
      </c>
      <c r="G88" s="18">
        <v>0</v>
      </c>
      <c r="H88" s="18">
        <v>0</v>
      </c>
      <c r="I88" s="18">
        <v>403623255.33333331</v>
      </c>
      <c r="J88" s="17">
        <v>30112020</v>
      </c>
      <c r="K88" s="4" t="s">
        <v>15</v>
      </c>
      <c r="L88" s="18">
        <v>2020</v>
      </c>
      <c r="M88" s="18">
        <f>VLOOKUP(B88,'[1]ACUERDOS PENDIENTES'!$C$1:$D$145,2,0)</f>
        <v>909209249</v>
      </c>
    </row>
    <row r="89" spans="1:13" x14ac:dyDescent="0.2">
      <c r="A89" s="17" t="s">
        <v>8</v>
      </c>
      <c r="B89" s="17">
        <v>892300979</v>
      </c>
      <c r="C89" s="17" t="s">
        <v>51</v>
      </c>
      <c r="E89" s="17">
        <v>5102020</v>
      </c>
      <c r="F89" s="17">
        <v>1</v>
      </c>
      <c r="G89" s="18">
        <v>0</v>
      </c>
      <c r="H89" s="18">
        <v>0</v>
      </c>
      <c r="I89" s="18">
        <v>403623255.33333331</v>
      </c>
      <c r="J89" s="17">
        <v>30122020</v>
      </c>
      <c r="K89" s="4" t="s">
        <v>15</v>
      </c>
      <c r="L89" s="18">
        <v>2020</v>
      </c>
      <c r="M89" s="18">
        <f>VLOOKUP(B89,'[1]ACUERDOS PENDIENTES'!$C$1:$D$145,2,0)</f>
        <v>909209249</v>
      </c>
    </row>
    <row r="90" spans="1:13" x14ac:dyDescent="0.2">
      <c r="A90" s="17" t="s">
        <v>8</v>
      </c>
      <c r="B90" s="17">
        <v>892300979</v>
      </c>
      <c r="C90" s="17" t="s">
        <v>51</v>
      </c>
      <c r="E90" s="17">
        <v>15072020</v>
      </c>
      <c r="F90" s="17">
        <v>1</v>
      </c>
      <c r="G90" s="18">
        <v>2682859535</v>
      </c>
      <c r="H90" s="18">
        <v>2955622310</v>
      </c>
      <c r="I90" s="18">
        <v>272762775</v>
      </c>
      <c r="J90" s="17">
        <v>15072020</v>
      </c>
      <c r="K90" s="4" t="s">
        <v>19</v>
      </c>
      <c r="L90" s="18">
        <v>2020</v>
      </c>
      <c r="M90" s="18">
        <f>VLOOKUP(B90,'[1]ACUERDOS PENDIENTES'!$C$1:$D$145,2,0)</f>
        <v>909209249</v>
      </c>
    </row>
    <row r="91" spans="1:13" x14ac:dyDescent="0.2">
      <c r="A91" s="17" t="s">
        <v>8</v>
      </c>
      <c r="B91" s="17">
        <v>892300979</v>
      </c>
      <c r="C91" s="17" t="s">
        <v>51</v>
      </c>
      <c r="E91" s="17">
        <v>15082020</v>
      </c>
      <c r="F91" s="17">
        <v>1</v>
      </c>
      <c r="G91" s="18">
        <v>2682859535</v>
      </c>
      <c r="H91" s="18">
        <v>2955622310</v>
      </c>
      <c r="I91" s="18">
        <v>272762775</v>
      </c>
      <c r="J91" s="17">
        <v>15082020</v>
      </c>
      <c r="K91" s="4" t="s">
        <v>19</v>
      </c>
      <c r="L91" s="18">
        <v>2020</v>
      </c>
      <c r="M91" s="18">
        <f>VLOOKUP(B91,'[1]ACUERDOS PENDIENTES'!$C$1:$D$145,2,0)</f>
        <v>909209249</v>
      </c>
    </row>
    <row r="92" spans="1:13" x14ac:dyDescent="0.2">
      <c r="A92" s="17" t="s">
        <v>8</v>
      </c>
      <c r="B92" s="17">
        <v>892300979</v>
      </c>
      <c r="C92" s="17" t="s">
        <v>51</v>
      </c>
      <c r="E92" s="17">
        <v>15092020</v>
      </c>
      <c r="F92" s="17">
        <v>1</v>
      </c>
      <c r="G92" s="18">
        <v>2682859535</v>
      </c>
      <c r="H92" s="18">
        <v>2955622310</v>
      </c>
      <c r="I92" s="18">
        <v>272762775</v>
      </c>
      <c r="J92" s="17">
        <v>15092020</v>
      </c>
      <c r="K92" s="4" t="s">
        <v>19</v>
      </c>
      <c r="L92" s="18">
        <v>2020</v>
      </c>
      <c r="M92" s="18">
        <f>VLOOKUP(B92,'[1]ACUERDOS PENDIENTES'!$C$1:$D$145,2,0)</f>
        <v>909209249</v>
      </c>
    </row>
    <row r="93" spans="1:13" x14ac:dyDescent="0.2">
      <c r="A93" s="17" t="s">
        <v>8</v>
      </c>
      <c r="B93" s="17">
        <v>899999092</v>
      </c>
      <c r="C93" s="17" t="s">
        <v>52</v>
      </c>
      <c r="E93" s="17">
        <v>5122020</v>
      </c>
      <c r="F93" s="17">
        <v>1</v>
      </c>
      <c r="G93" s="18">
        <v>0</v>
      </c>
      <c r="H93" s="18">
        <v>584333368</v>
      </c>
      <c r="I93" s="18">
        <v>97388894.666666672</v>
      </c>
      <c r="J93" s="17">
        <v>31012021</v>
      </c>
      <c r="K93" s="3" t="s">
        <v>13</v>
      </c>
      <c r="L93" s="18">
        <v>2020</v>
      </c>
      <c r="M93" s="18">
        <f>VLOOKUP(B93,'[1]ACUERDOS PENDIENTES'!$C$1:$D$145,2,0)</f>
        <v>584333368</v>
      </c>
    </row>
    <row r="94" spans="1:13" x14ac:dyDescent="0.2">
      <c r="A94" s="17" t="s">
        <v>8</v>
      </c>
      <c r="B94" s="17">
        <v>899999092</v>
      </c>
      <c r="C94" s="17" t="s">
        <v>52</v>
      </c>
      <c r="E94" s="17">
        <v>5122020</v>
      </c>
      <c r="F94" s="17">
        <v>1</v>
      </c>
      <c r="G94" s="18">
        <v>0</v>
      </c>
      <c r="H94" s="18">
        <v>0</v>
      </c>
      <c r="I94" s="18">
        <v>97388894.666666672</v>
      </c>
      <c r="J94" s="17">
        <v>28022021</v>
      </c>
      <c r="K94" s="3" t="s">
        <v>13</v>
      </c>
      <c r="L94" s="18">
        <v>2020</v>
      </c>
      <c r="M94" s="18">
        <f>VLOOKUP(B94,'[1]ACUERDOS PENDIENTES'!$C$1:$D$145,2,0)</f>
        <v>584333368</v>
      </c>
    </row>
    <row r="95" spans="1:13" x14ac:dyDescent="0.2">
      <c r="A95" s="17" t="s">
        <v>8</v>
      </c>
      <c r="B95" s="17">
        <v>899999092</v>
      </c>
      <c r="C95" s="17" t="s">
        <v>52</v>
      </c>
      <c r="E95" s="17">
        <v>5122020</v>
      </c>
      <c r="F95" s="17">
        <v>1</v>
      </c>
      <c r="G95" s="18">
        <v>0</v>
      </c>
      <c r="H95" s="18">
        <v>0</v>
      </c>
      <c r="I95" s="18">
        <v>97388894.666666672</v>
      </c>
      <c r="J95" s="17">
        <v>31032021</v>
      </c>
      <c r="K95" s="3" t="s">
        <v>13</v>
      </c>
      <c r="L95" s="18">
        <v>2020</v>
      </c>
      <c r="M95" s="18">
        <f>VLOOKUP(B95,'[1]ACUERDOS PENDIENTES'!$C$1:$D$145,2,0)</f>
        <v>584333368</v>
      </c>
    </row>
    <row r="96" spans="1:13" x14ac:dyDescent="0.2">
      <c r="A96" s="17" t="s">
        <v>8</v>
      </c>
      <c r="B96" s="17">
        <v>899999092</v>
      </c>
      <c r="C96" s="17" t="s">
        <v>52</v>
      </c>
      <c r="E96" s="17">
        <v>5122020</v>
      </c>
      <c r="F96" s="17">
        <v>1</v>
      </c>
      <c r="G96" s="18">
        <v>0</v>
      </c>
      <c r="H96" s="18">
        <v>0</v>
      </c>
      <c r="I96" s="18">
        <v>97388894.666666672</v>
      </c>
      <c r="J96" s="17">
        <v>30042021</v>
      </c>
      <c r="K96" s="3" t="s">
        <v>13</v>
      </c>
      <c r="L96" s="18">
        <v>2020</v>
      </c>
      <c r="M96" s="18">
        <f>VLOOKUP(B96,'[1]ACUERDOS PENDIENTES'!$C$1:$D$145,2,0)</f>
        <v>584333368</v>
      </c>
    </row>
    <row r="97" spans="1:13" x14ac:dyDescent="0.2">
      <c r="A97" s="17" t="s">
        <v>8</v>
      </c>
      <c r="B97" s="17">
        <v>899999092</v>
      </c>
      <c r="C97" s="17" t="s">
        <v>52</v>
      </c>
      <c r="E97" s="17">
        <v>5122020</v>
      </c>
      <c r="F97" s="17">
        <v>1</v>
      </c>
      <c r="G97" s="18">
        <v>0</v>
      </c>
      <c r="H97" s="18">
        <v>0</v>
      </c>
      <c r="I97" s="18">
        <v>97388894.666666672</v>
      </c>
      <c r="J97" s="17">
        <v>31052021</v>
      </c>
      <c r="K97" s="3" t="s">
        <v>13</v>
      </c>
      <c r="L97" s="18">
        <v>2020</v>
      </c>
      <c r="M97" s="18">
        <f>VLOOKUP(B97,'[1]ACUERDOS PENDIENTES'!$C$1:$D$145,2,0)</f>
        <v>584333368</v>
      </c>
    </row>
    <row r="98" spans="1:13" x14ac:dyDescent="0.2">
      <c r="A98" s="17" t="s">
        <v>8</v>
      </c>
      <c r="B98" s="17">
        <v>899999092</v>
      </c>
      <c r="C98" s="17" t="s">
        <v>52</v>
      </c>
      <c r="E98" s="17">
        <v>5122020</v>
      </c>
      <c r="F98" s="17">
        <v>1</v>
      </c>
      <c r="G98" s="18">
        <v>0</v>
      </c>
      <c r="H98" s="18">
        <v>0</v>
      </c>
      <c r="I98" s="18">
        <v>97388894.666666672</v>
      </c>
      <c r="J98" s="17">
        <v>30062021</v>
      </c>
      <c r="K98" s="3" t="s">
        <v>13</v>
      </c>
      <c r="L98" s="18">
        <v>2020</v>
      </c>
      <c r="M98" s="18">
        <f>VLOOKUP(B98,'[1]ACUERDOS PENDIENTES'!$C$1:$D$145,2,0)</f>
        <v>584333368</v>
      </c>
    </row>
    <row r="99" spans="1:13" x14ac:dyDescent="0.2">
      <c r="A99" s="17" t="s">
        <v>8</v>
      </c>
      <c r="B99" s="17">
        <v>900016636</v>
      </c>
      <c r="C99" s="17" t="s">
        <v>53</v>
      </c>
      <c r="E99" s="17">
        <v>20062020</v>
      </c>
      <c r="F99" s="17">
        <v>1</v>
      </c>
      <c r="G99" s="18">
        <v>0</v>
      </c>
      <c r="H99" s="18">
        <v>10919704</v>
      </c>
      <c r="I99" s="18">
        <v>21709069</v>
      </c>
      <c r="J99" s="17">
        <v>15072020</v>
      </c>
      <c r="K99" s="4" t="s">
        <v>20</v>
      </c>
      <c r="L99" s="18">
        <v>2020</v>
      </c>
      <c r="M99" s="18">
        <f>VLOOKUP(B99,'[1]ACUERDOS PENDIENTES'!$C$1:$D$145,2,0)</f>
        <v>324295418</v>
      </c>
    </row>
    <row r="100" spans="1:13" x14ac:dyDescent="0.2">
      <c r="A100" s="17" t="s">
        <v>8</v>
      </c>
      <c r="B100" s="17">
        <v>900056127</v>
      </c>
      <c r="C100" s="17" t="s">
        <v>54</v>
      </c>
      <c r="E100" s="17">
        <v>5112020</v>
      </c>
      <c r="F100" s="17">
        <v>1</v>
      </c>
      <c r="G100" s="18">
        <v>0</v>
      </c>
      <c r="H100" s="18">
        <v>61791927</v>
      </c>
      <c r="I100" s="18">
        <v>20597309</v>
      </c>
      <c r="J100" s="17">
        <v>30112020</v>
      </c>
      <c r="K100" s="4" t="s">
        <v>16</v>
      </c>
      <c r="L100" s="18">
        <v>2020</v>
      </c>
      <c r="M100" s="18">
        <f>VLOOKUP(B100,'[1]ACUERDOS PENDIENTES'!$C$1:$D$145,2,0)</f>
        <v>61791927</v>
      </c>
    </row>
    <row r="101" spans="1:13" x14ac:dyDescent="0.2">
      <c r="A101" s="17" t="s">
        <v>8</v>
      </c>
      <c r="B101" s="17">
        <v>900056127</v>
      </c>
      <c r="C101" s="17" t="s">
        <v>54</v>
      </c>
      <c r="E101" s="17">
        <v>5112020</v>
      </c>
      <c r="F101" s="17">
        <v>1</v>
      </c>
      <c r="G101" s="18">
        <v>0</v>
      </c>
      <c r="H101" s="18">
        <v>0</v>
      </c>
      <c r="I101" s="18">
        <v>20597309</v>
      </c>
      <c r="J101" s="17">
        <v>30122020</v>
      </c>
      <c r="K101" s="4" t="s">
        <v>16</v>
      </c>
      <c r="L101" s="18">
        <v>2020</v>
      </c>
      <c r="M101" s="18">
        <f>VLOOKUP(B101,'[1]ACUERDOS PENDIENTES'!$C$1:$D$145,2,0)</f>
        <v>61791927</v>
      </c>
    </row>
    <row r="102" spans="1:13" x14ac:dyDescent="0.2">
      <c r="A102" s="17" t="s">
        <v>8</v>
      </c>
      <c r="B102" s="17">
        <v>900056127</v>
      </c>
      <c r="C102" s="17" t="s">
        <v>54</v>
      </c>
      <c r="E102" s="17">
        <v>5112020</v>
      </c>
      <c r="F102" s="17">
        <v>1</v>
      </c>
      <c r="G102" s="18">
        <v>0</v>
      </c>
      <c r="H102" s="18">
        <v>0</v>
      </c>
      <c r="I102" s="18">
        <v>20597309</v>
      </c>
      <c r="J102" s="17">
        <v>30012021</v>
      </c>
      <c r="K102" s="4" t="s">
        <v>16</v>
      </c>
      <c r="L102" s="18">
        <v>2020</v>
      </c>
      <c r="M102" s="18">
        <f>VLOOKUP(B102,'[1]ACUERDOS PENDIENTES'!$C$1:$D$145,2,0)</f>
        <v>61791927</v>
      </c>
    </row>
    <row r="103" spans="1:13" x14ac:dyDescent="0.2">
      <c r="A103" s="17" t="s">
        <v>8</v>
      </c>
      <c r="B103" s="17">
        <v>900056127</v>
      </c>
      <c r="C103" s="17" t="s">
        <v>54</v>
      </c>
      <c r="E103" s="17">
        <v>30092020</v>
      </c>
      <c r="F103" s="17">
        <v>1</v>
      </c>
      <c r="G103" s="18">
        <v>55442837.432999998</v>
      </c>
      <c r="H103" s="18">
        <v>61059733</v>
      </c>
      <c r="I103" s="18">
        <v>5616895.5669999998</v>
      </c>
      <c r="J103" s="17">
        <v>30092020</v>
      </c>
      <c r="K103" s="4" t="s">
        <v>18</v>
      </c>
      <c r="L103" s="18">
        <v>2020</v>
      </c>
      <c r="M103" s="18">
        <f>VLOOKUP(B103,'[1]ACUERDOS PENDIENTES'!$C$1:$D$145,2,0)</f>
        <v>61791927</v>
      </c>
    </row>
    <row r="104" spans="1:13" x14ac:dyDescent="0.2">
      <c r="A104" s="17" t="s">
        <v>8</v>
      </c>
      <c r="B104" s="17">
        <v>900120098</v>
      </c>
      <c r="C104" s="17" t="s">
        <v>55</v>
      </c>
      <c r="E104" s="17">
        <v>5112020</v>
      </c>
      <c r="F104" s="17">
        <v>1</v>
      </c>
      <c r="G104" s="18">
        <v>0</v>
      </c>
      <c r="H104" s="18">
        <v>71746744</v>
      </c>
      <c r="I104" s="18">
        <v>23915581</v>
      </c>
      <c r="J104" s="17">
        <v>30112020</v>
      </c>
      <c r="K104" s="4" t="s">
        <v>16</v>
      </c>
      <c r="L104" s="18">
        <v>2020</v>
      </c>
      <c r="M104" s="18">
        <f>VLOOKUP(B104,'[1]ACUERDOS PENDIENTES'!$C$1:$D$145,2,0)</f>
        <v>71746744</v>
      </c>
    </row>
    <row r="105" spans="1:13" x14ac:dyDescent="0.2">
      <c r="A105" s="17" t="s">
        <v>8</v>
      </c>
      <c r="B105" s="17">
        <v>900120098</v>
      </c>
      <c r="C105" s="17" t="s">
        <v>55</v>
      </c>
      <c r="E105" s="17">
        <v>5112020</v>
      </c>
      <c r="F105" s="17">
        <v>1</v>
      </c>
      <c r="G105" s="18">
        <v>0</v>
      </c>
      <c r="H105" s="18">
        <v>0</v>
      </c>
      <c r="I105" s="18">
        <v>23915581</v>
      </c>
      <c r="J105" s="17">
        <v>30122020</v>
      </c>
      <c r="K105" s="4" t="s">
        <v>16</v>
      </c>
      <c r="L105" s="18">
        <v>2020</v>
      </c>
      <c r="M105" s="18">
        <f>VLOOKUP(B105,'[1]ACUERDOS PENDIENTES'!$C$1:$D$145,2,0)</f>
        <v>71746744</v>
      </c>
    </row>
    <row r="106" spans="1:13" x14ac:dyDescent="0.2">
      <c r="A106" s="17" t="s">
        <v>8</v>
      </c>
      <c r="B106" s="17">
        <v>900120098</v>
      </c>
      <c r="C106" s="17" t="s">
        <v>55</v>
      </c>
      <c r="E106" s="17">
        <v>5112020</v>
      </c>
      <c r="F106" s="17">
        <v>1</v>
      </c>
      <c r="G106" s="18">
        <v>0</v>
      </c>
      <c r="H106" s="18">
        <v>0</v>
      </c>
      <c r="I106" s="18">
        <v>23915581</v>
      </c>
      <c r="J106" s="17">
        <v>30012021</v>
      </c>
      <c r="K106" s="4" t="s">
        <v>16</v>
      </c>
      <c r="L106" s="18">
        <v>2020</v>
      </c>
      <c r="M106" s="18">
        <f>VLOOKUP(B106,'[1]ACUERDOS PENDIENTES'!$C$1:$D$145,2,0)</f>
        <v>71746744</v>
      </c>
    </row>
    <row r="107" spans="1:13" x14ac:dyDescent="0.2">
      <c r="A107" s="17" t="s">
        <v>8</v>
      </c>
      <c r="B107" s="17">
        <v>900146332</v>
      </c>
      <c r="C107" s="17" t="s">
        <v>56</v>
      </c>
      <c r="E107" s="17">
        <v>5012021</v>
      </c>
      <c r="F107" s="17">
        <v>1</v>
      </c>
      <c r="G107" s="18">
        <v>0</v>
      </c>
      <c r="H107" s="18">
        <v>413820816</v>
      </c>
      <c r="I107" s="18">
        <v>68970136</v>
      </c>
      <c r="J107" s="17">
        <v>31012021</v>
      </c>
      <c r="K107" s="4" t="s">
        <v>13</v>
      </c>
      <c r="L107" s="18">
        <v>2020</v>
      </c>
      <c r="M107" s="18">
        <f>VLOOKUP(B107,'[1]ACUERDOS PENDIENTES'!$C$1:$D$145,2,0)</f>
        <v>413820816</v>
      </c>
    </row>
    <row r="108" spans="1:13" x14ac:dyDescent="0.2">
      <c r="A108" s="17" t="s">
        <v>8</v>
      </c>
      <c r="B108" s="17">
        <v>900146332</v>
      </c>
      <c r="C108" s="17" t="s">
        <v>56</v>
      </c>
      <c r="E108" s="17">
        <v>5012021</v>
      </c>
      <c r="F108" s="17">
        <v>1</v>
      </c>
      <c r="G108" s="18">
        <v>0</v>
      </c>
      <c r="H108" s="18">
        <v>0</v>
      </c>
      <c r="I108" s="18">
        <v>68970136</v>
      </c>
      <c r="J108" s="17">
        <v>28022021</v>
      </c>
      <c r="K108" s="4" t="s">
        <v>13</v>
      </c>
      <c r="L108" s="18">
        <v>2020</v>
      </c>
      <c r="M108" s="18">
        <f>VLOOKUP(B108,'[1]ACUERDOS PENDIENTES'!$C$1:$D$145,2,0)</f>
        <v>413820816</v>
      </c>
    </row>
    <row r="109" spans="1:13" x14ac:dyDescent="0.2">
      <c r="A109" s="17" t="s">
        <v>8</v>
      </c>
      <c r="B109" s="17">
        <v>900146332</v>
      </c>
      <c r="C109" s="17" t="s">
        <v>56</v>
      </c>
      <c r="E109" s="17">
        <v>5012021</v>
      </c>
      <c r="F109" s="17">
        <v>1</v>
      </c>
      <c r="G109" s="18">
        <v>0</v>
      </c>
      <c r="H109" s="18">
        <v>0</v>
      </c>
      <c r="I109" s="18">
        <v>68970136</v>
      </c>
      <c r="J109" s="17">
        <v>31032021</v>
      </c>
      <c r="K109" s="4" t="s">
        <v>13</v>
      </c>
      <c r="L109" s="18">
        <v>2020</v>
      </c>
      <c r="M109" s="18">
        <f>VLOOKUP(B109,'[1]ACUERDOS PENDIENTES'!$C$1:$D$145,2,0)</f>
        <v>413820816</v>
      </c>
    </row>
    <row r="110" spans="1:13" x14ac:dyDescent="0.2">
      <c r="A110" s="17" t="s">
        <v>8</v>
      </c>
      <c r="B110" s="17">
        <v>900146332</v>
      </c>
      <c r="C110" s="17" t="s">
        <v>56</v>
      </c>
      <c r="E110" s="17">
        <v>5012021</v>
      </c>
      <c r="F110" s="17">
        <v>1</v>
      </c>
      <c r="G110" s="18">
        <v>0</v>
      </c>
      <c r="H110" s="18">
        <v>0</v>
      </c>
      <c r="I110" s="18">
        <v>68970136</v>
      </c>
      <c r="J110" s="17">
        <v>30042021</v>
      </c>
      <c r="K110" s="4" t="s">
        <v>13</v>
      </c>
      <c r="L110" s="18">
        <v>2020</v>
      </c>
      <c r="M110" s="18">
        <f>VLOOKUP(B110,'[1]ACUERDOS PENDIENTES'!$C$1:$D$145,2,0)</f>
        <v>413820816</v>
      </c>
    </row>
    <row r="111" spans="1:13" x14ac:dyDescent="0.2">
      <c r="A111" s="17" t="s">
        <v>8</v>
      </c>
      <c r="B111" s="17">
        <v>900146332</v>
      </c>
      <c r="C111" s="17" t="s">
        <v>56</v>
      </c>
      <c r="E111" s="17">
        <v>5012021</v>
      </c>
      <c r="F111" s="17">
        <v>1</v>
      </c>
      <c r="G111" s="18">
        <v>0</v>
      </c>
      <c r="H111" s="18">
        <v>0</v>
      </c>
      <c r="I111" s="18">
        <v>68970136</v>
      </c>
      <c r="J111" s="17">
        <v>31052021</v>
      </c>
      <c r="K111" s="4" t="s">
        <v>13</v>
      </c>
      <c r="L111" s="18">
        <v>2020</v>
      </c>
      <c r="M111" s="18">
        <f>VLOOKUP(B111,'[1]ACUERDOS PENDIENTES'!$C$1:$D$145,2,0)</f>
        <v>413820816</v>
      </c>
    </row>
    <row r="112" spans="1:13" x14ac:dyDescent="0.2">
      <c r="A112" s="17" t="s">
        <v>8</v>
      </c>
      <c r="B112" s="17">
        <v>900146332</v>
      </c>
      <c r="C112" s="17" t="s">
        <v>56</v>
      </c>
      <c r="E112" s="17">
        <v>5012021</v>
      </c>
      <c r="F112" s="17">
        <v>1</v>
      </c>
      <c r="G112" s="18">
        <v>0</v>
      </c>
      <c r="H112" s="18">
        <v>0</v>
      </c>
      <c r="I112" s="18">
        <v>68970136</v>
      </c>
      <c r="J112" s="17">
        <v>30062021</v>
      </c>
      <c r="K112" s="4" t="s">
        <v>13</v>
      </c>
      <c r="L112" s="18">
        <v>2020</v>
      </c>
      <c r="M112" s="18">
        <f>VLOOKUP(B112,'[1]ACUERDOS PENDIENTES'!$C$1:$D$145,2,0)</f>
        <v>413820816</v>
      </c>
    </row>
    <row r="113" spans="1:13" x14ac:dyDescent="0.2">
      <c r="A113" s="17" t="s">
        <v>8</v>
      </c>
      <c r="B113" s="17">
        <v>900164285</v>
      </c>
      <c r="C113" s="17" t="s">
        <v>57</v>
      </c>
      <c r="E113" s="17">
        <v>5102020</v>
      </c>
      <c r="F113" s="17">
        <v>1</v>
      </c>
      <c r="G113" s="18">
        <v>0</v>
      </c>
      <c r="H113" s="18">
        <v>19420815</v>
      </c>
      <c r="I113" s="18">
        <v>9710407.5</v>
      </c>
      <c r="J113" s="17">
        <v>30102020</v>
      </c>
      <c r="K113" s="4" t="s">
        <v>15</v>
      </c>
      <c r="L113" s="18">
        <v>2020</v>
      </c>
      <c r="M113" s="18">
        <f>VLOOKUP(B113,'[1]ACUERDOS PENDIENTES'!$C$1:$D$145,2,0)</f>
        <v>19420815</v>
      </c>
    </row>
    <row r="114" spans="1:13" x14ac:dyDescent="0.2">
      <c r="A114" s="17" t="s">
        <v>8</v>
      </c>
      <c r="B114" s="17">
        <v>900164285</v>
      </c>
      <c r="C114" s="17" t="s">
        <v>57</v>
      </c>
      <c r="E114" s="17">
        <v>5102020</v>
      </c>
      <c r="F114" s="17">
        <v>1</v>
      </c>
      <c r="G114" s="18">
        <v>0</v>
      </c>
      <c r="H114" s="18">
        <v>0</v>
      </c>
      <c r="I114" s="18">
        <v>9710407.5</v>
      </c>
      <c r="J114" s="17">
        <v>30112020</v>
      </c>
      <c r="K114" s="4" t="s">
        <v>15</v>
      </c>
      <c r="L114" s="18">
        <v>2020</v>
      </c>
      <c r="M114" s="18">
        <f>VLOOKUP(B114,'[1]ACUERDOS PENDIENTES'!$C$1:$D$145,2,0)</f>
        <v>19420815</v>
      </c>
    </row>
    <row r="115" spans="1:13" x14ac:dyDescent="0.2">
      <c r="A115" s="17" t="s">
        <v>8</v>
      </c>
      <c r="B115" s="17">
        <v>900211912</v>
      </c>
      <c r="C115" s="17" t="s">
        <v>58</v>
      </c>
      <c r="E115" s="17">
        <v>5012021</v>
      </c>
      <c r="F115" s="17">
        <v>1</v>
      </c>
      <c r="G115" s="18">
        <v>0</v>
      </c>
      <c r="H115" s="18">
        <v>22069184</v>
      </c>
      <c r="I115" s="18">
        <v>22069184</v>
      </c>
      <c r="J115" s="17">
        <v>31012021</v>
      </c>
      <c r="K115" s="4" t="s">
        <v>13</v>
      </c>
      <c r="L115" s="18">
        <v>2020</v>
      </c>
      <c r="M115" s="18">
        <f>VLOOKUP(B115,'[1]ACUERDOS PENDIENTES'!$C$1:$D$145,2,0)</f>
        <v>24521315</v>
      </c>
    </row>
    <row r="116" spans="1:13" x14ac:dyDescent="0.2">
      <c r="A116" s="17" t="s">
        <v>8</v>
      </c>
      <c r="B116" s="17">
        <v>900213617</v>
      </c>
      <c r="C116" s="17" t="s">
        <v>59</v>
      </c>
      <c r="E116" s="17">
        <v>5102020</v>
      </c>
      <c r="F116" s="17">
        <v>1</v>
      </c>
      <c r="G116" s="18">
        <v>4750620572.9400005</v>
      </c>
      <c r="H116" s="18">
        <v>626962919</v>
      </c>
      <c r="I116" s="18">
        <v>125392583.8</v>
      </c>
      <c r="J116" s="17">
        <v>30102020</v>
      </c>
      <c r="K116" s="4" t="s">
        <v>15</v>
      </c>
      <c r="L116" s="18">
        <v>2020</v>
      </c>
      <c r="M116" s="18">
        <f>VLOOKUP(B116,'[1]ACUERDOS PENDIENTES'!$C$1:$D$145,2,0)</f>
        <v>659960967</v>
      </c>
    </row>
    <row r="117" spans="1:13" x14ac:dyDescent="0.2">
      <c r="A117" s="17" t="s">
        <v>8</v>
      </c>
      <c r="B117" s="17">
        <v>900213617</v>
      </c>
      <c r="C117" s="17" t="s">
        <v>59</v>
      </c>
      <c r="E117" s="17">
        <v>5102020</v>
      </c>
      <c r="F117" s="17">
        <v>1</v>
      </c>
      <c r="G117" s="18">
        <v>0</v>
      </c>
      <c r="H117" s="18">
        <v>0</v>
      </c>
      <c r="I117" s="18">
        <v>125392583.8</v>
      </c>
      <c r="J117" s="17">
        <v>30112020</v>
      </c>
      <c r="K117" s="4" t="s">
        <v>15</v>
      </c>
      <c r="L117" s="18">
        <v>2020</v>
      </c>
      <c r="M117" s="18">
        <f>VLOOKUP(B117,'[1]ACUERDOS PENDIENTES'!$C$1:$D$145,2,0)</f>
        <v>659960967</v>
      </c>
    </row>
    <row r="118" spans="1:13" x14ac:dyDescent="0.2">
      <c r="A118" s="17" t="s">
        <v>8</v>
      </c>
      <c r="B118" s="17">
        <v>900213617</v>
      </c>
      <c r="C118" s="17" t="s">
        <v>59</v>
      </c>
      <c r="E118" s="17">
        <v>5102020</v>
      </c>
      <c r="F118" s="17">
        <v>1</v>
      </c>
      <c r="G118" s="18">
        <v>0</v>
      </c>
      <c r="H118" s="18">
        <v>0</v>
      </c>
      <c r="I118" s="18">
        <v>125392583.8</v>
      </c>
      <c r="J118" s="17">
        <v>30122020</v>
      </c>
      <c r="K118" s="4" t="s">
        <v>15</v>
      </c>
      <c r="L118" s="18">
        <v>2020</v>
      </c>
      <c r="M118" s="18">
        <f>VLOOKUP(B118,'[1]ACUERDOS PENDIENTES'!$C$1:$D$145,2,0)</f>
        <v>659960967</v>
      </c>
    </row>
    <row r="119" spans="1:13" x14ac:dyDescent="0.2">
      <c r="A119" s="17" t="s">
        <v>8</v>
      </c>
      <c r="B119" s="17">
        <v>900213617</v>
      </c>
      <c r="C119" s="17" t="s">
        <v>59</v>
      </c>
      <c r="E119" s="17">
        <v>5102020</v>
      </c>
      <c r="F119" s="17">
        <v>1</v>
      </c>
      <c r="G119" s="18">
        <v>0</v>
      </c>
      <c r="H119" s="18">
        <v>0</v>
      </c>
      <c r="I119" s="18">
        <v>125392583.8</v>
      </c>
      <c r="J119" s="17">
        <v>30012021</v>
      </c>
      <c r="K119" s="4" t="s">
        <v>15</v>
      </c>
      <c r="L119" s="18">
        <v>2020</v>
      </c>
      <c r="M119" s="18">
        <f>VLOOKUP(B119,'[1]ACUERDOS PENDIENTES'!$C$1:$D$145,2,0)</f>
        <v>659960967</v>
      </c>
    </row>
    <row r="120" spans="1:13" x14ac:dyDescent="0.2">
      <c r="A120" s="17" t="s">
        <v>8</v>
      </c>
      <c r="B120" s="17">
        <v>900213617</v>
      </c>
      <c r="C120" s="17" t="s">
        <v>59</v>
      </c>
      <c r="E120" s="17">
        <v>5102020</v>
      </c>
      <c r="F120" s="17">
        <v>1</v>
      </c>
      <c r="G120" s="18">
        <v>0</v>
      </c>
      <c r="H120" s="18">
        <v>0</v>
      </c>
      <c r="I120" s="18">
        <v>125392583.8</v>
      </c>
      <c r="J120" s="17">
        <v>28022021</v>
      </c>
      <c r="K120" s="4" t="s">
        <v>15</v>
      </c>
      <c r="L120" s="18">
        <v>2020</v>
      </c>
      <c r="M120" s="18">
        <f>VLOOKUP(B120,'[1]ACUERDOS PENDIENTES'!$C$1:$D$145,2,0)</f>
        <v>659960967</v>
      </c>
    </row>
    <row r="121" spans="1:13" x14ac:dyDescent="0.2">
      <c r="A121" s="17" t="s">
        <v>8</v>
      </c>
      <c r="B121" s="17">
        <v>900240018</v>
      </c>
      <c r="C121" s="17" t="s">
        <v>60</v>
      </c>
      <c r="E121" s="17">
        <v>5102020</v>
      </c>
      <c r="F121" s="17">
        <v>1</v>
      </c>
      <c r="G121" s="18">
        <v>812304</v>
      </c>
      <c r="H121" s="18">
        <v>1435473</v>
      </c>
      <c r="I121" s="18">
        <v>1435473</v>
      </c>
      <c r="J121" s="17">
        <v>30102020</v>
      </c>
      <c r="K121" s="4" t="s">
        <v>15</v>
      </c>
      <c r="L121" s="18">
        <v>2020</v>
      </c>
      <c r="M121" s="18">
        <f>VLOOKUP(B121,'[1]ACUERDOS PENDIENTES'!$C$1:$D$145,2,0)</f>
        <v>1435473</v>
      </c>
    </row>
    <row r="122" spans="1:13" x14ac:dyDescent="0.2">
      <c r="A122" s="17" t="s">
        <v>8</v>
      </c>
      <c r="B122" s="17">
        <v>900246954</v>
      </c>
      <c r="C122" s="17" t="s">
        <v>61</v>
      </c>
      <c r="E122" s="17">
        <v>30092020</v>
      </c>
      <c r="F122" s="17">
        <v>1</v>
      </c>
      <c r="G122" s="18">
        <v>70349667</v>
      </c>
      <c r="H122" s="18">
        <v>76056775</v>
      </c>
      <c r="I122" s="18">
        <v>5707108</v>
      </c>
      <c r="J122" s="17">
        <v>30092020</v>
      </c>
      <c r="K122" s="4" t="s">
        <v>18</v>
      </c>
      <c r="L122" s="18">
        <v>2020</v>
      </c>
      <c r="M122" s="18">
        <f>VLOOKUP(B122,'[1]ACUERDOS PENDIENTES'!$C$1:$D$145,2,0)</f>
        <v>48400626</v>
      </c>
    </row>
    <row r="123" spans="1:13" x14ac:dyDescent="0.2">
      <c r="A123" s="17" t="s">
        <v>8</v>
      </c>
      <c r="B123" s="17">
        <v>900249014</v>
      </c>
      <c r="C123" s="17" t="s">
        <v>62</v>
      </c>
      <c r="E123" s="17">
        <v>15062020</v>
      </c>
      <c r="F123" s="17">
        <v>1</v>
      </c>
      <c r="G123" s="18">
        <v>145842726</v>
      </c>
      <c r="H123" s="18">
        <v>147242726</v>
      </c>
      <c r="I123" s="18">
        <v>1400000</v>
      </c>
      <c r="J123" s="17">
        <v>15062020</v>
      </c>
      <c r="K123" s="4" t="s">
        <v>17</v>
      </c>
      <c r="L123" s="18">
        <v>2020</v>
      </c>
      <c r="M123" s="18">
        <f>VLOOKUP(B123,'[1]ACUERDOS PENDIENTES'!$C$1:$D$145,2,0)</f>
        <v>45847773.740000002</v>
      </c>
    </row>
    <row r="124" spans="1:13" x14ac:dyDescent="0.2">
      <c r="A124" s="17" t="s">
        <v>8</v>
      </c>
      <c r="B124" s="17">
        <v>900249014</v>
      </c>
      <c r="C124" s="17" t="s">
        <v>62</v>
      </c>
      <c r="E124" s="17">
        <v>30092020</v>
      </c>
      <c r="F124" s="17">
        <v>1</v>
      </c>
      <c r="G124" s="18">
        <v>130452439.75333333</v>
      </c>
      <c r="H124" s="18">
        <v>147242726</v>
      </c>
      <c r="I124" s="18">
        <v>16790286.24666667</v>
      </c>
      <c r="J124" s="17">
        <v>30092020</v>
      </c>
      <c r="K124" s="4" t="s">
        <v>18</v>
      </c>
      <c r="L124" s="18">
        <v>2020</v>
      </c>
      <c r="M124" s="18">
        <f>VLOOKUP(B124,'[1]ACUERDOS PENDIENTES'!$C$1:$D$145,2,0)</f>
        <v>45847773.740000002</v>
      </c>
    </row>
    <row r="125" spans="1:13" x14ac:dyDescent="0.2">
      <c r="A125" s="17" t="s">
        <v>8</v>
      </c>
      <c r="B125" s="17">
        <v>900345765</v>
      </c>
      <c r="C125" s="17" t="s">
        <v>63</v>
      </c>
      <c r="E125" s="17">
        <v>5112020</v>
      </c>
      <c r="F125" s="17">
        <v>1</v>
      </c>
      <c r="G125" s="18">
        <v>0</v>
      </c>
      <c r="H125" s="18">
        <v>19584860.329999994</v>
      </c>
      <c r="I125" s="18">
        <v>9792430.1649999972</v>
      </c>
      <c r="J125" s="17">
        <v>30112020</v>
      </c>
      <c r="K125" s="4" t="s">
        <v>16</v>
      </c>
      <c r="L125" s="18">
        <v>2020</v>
      </c>
      <c r="M125" s="18">
        <f>VLOOKUP(B125,'[1]ACUERDOS PENDIENTES'!$C$1:$D$145,2,0)</f>
        <v>19584860.329999994</v>
      </c>
    </row>
    <row r="126" spans="1:13" x14ac:dyDescent="0.2">
      <c r="A126" s="17" t="s">
        <v>8</v>
      </c>
      <c r="B126" s="17">
        <v>900345765</v>
      </c>
      <c r="C126" s="17" t="s">
        <v>63</v>
      </c>
      <c r="E126" s="17">
        <v>5112020</v>
      </c>
      <c r="F126" s="17">
        <v>1</v>
      </c>
      <c r="G126" s="18">
        <v>0</v>
      </c>
      <c r="H126" s="18">
        <v>0</v>
      </c>
      <c r="I126" s="18">
        <v>9792430.1649999972</v>
      </c>
      <c r="J126" s="17">
        <v>30122020</v>
      </c>
      <c r="K126" s="4" t="s">
        <v>16</v>
      </c>
      <c r="L126" s="18">
        <v>2020</v>
      </c>
      <c r="M126" s="18">
        <f>VLOOKUP(B126,'[1]ACUERDOS PENDIENTES'!$C$1:$D$145,2,0)</f>
        <v>19584860.329999994</v>
      </c>
    </row>
    <row r="127" spans="1:13" x14ac:dyDescent="0.2">
      <c r="A127" s="17" t="s">
        <v>8</v>
      </c>
      <c r="B127" s="17">
        <v>900378914</v>
      </c>
      <c r="C127" s="17" t="s">
        <v>64</v>
      </c>
      <c r="E127" s="17">
        <v>5122020</v>
      </c>
      <c r="F127" s="17">
        <v>1</v>
      </c>
      <c r="G127" s="18">
        <v>0</v>
      </c>
      <c r="H127" s="18">
        <v>0</v>
      </c>
      <c r="I127" s="18">
        <v>171112385.69999999</v>
      </c>
      <c r="J127" s="17">
        <v>30122020</v>
      </c>
      <c r="K127" s="3" t="s">
        <v>13</v>
      </c>
      <c r="L127" s="18">
        <v>2020</v>
      </c>
      <c r="M127" s="18">
        <f>VLOOKUP(B127,'[1]ACUERDOS PENDIENTES'!$C$1:$D$145,2,0)</f>
        <v>171112385.69999999</v>
      </c>
    </row>
    <row r="128" spans="1:13" x14ac:dyDescent="0.2">
      <c r="A128" s="17" t="s">
        <v>8</v>
      </c>
      <c r="B128" s="17">
        <v>900431550</v>
      </c>
      <c r="C128" s="17" t="s">
        <v>65</v>
      </c>
      <c r="E128" s="17">
        <v>15072020</v>
      </c>
      <c r="F128" s="17">
        <v>1</v>
      </c>
      <c r="G128" s="18">
        <v>15912977</v>
      </c>
      <c r="H128" s="18">
        <v>44769175</v>
      </c>
      <c r="I128" s="18">
        <v>28856198</v>
      </c>
      <c r="J128" s="17">
        <v>15072020</v>
      </c>
      <c r="K128" s="4" t="s">
        <v>19</v>
      </c>
      <c r="L128" s="18">
        <v>2020</v>
      </c>
      <c r="M128" s="18">
        <f>VLOOKUP(B128,'[1]ACUERDOS PENDIENTES'!$C$1:$D$145,2,0)</f>
        <v>28856108</v>
      </c>
    </row>
    <row r="129" spans="1:13" x14ac:dyDescent="0.2">
      <c r="A129" s="17" t="s">
        <v>8</v>
      </c>
      <c r="B129" s="17">
        <v>900431550</v>
      </c>
      <c r="C129" s="17" t="s">
        <v>65</v>
      </c>
      <c r="E129" s="17">
        <v>30092020</v>
      </c>
      <c r="F129" s="17">
        <v>1</v>
      </c>
      <c r="G129" s="18">
        <v>35278925</v>
      </c>
      <c r="H129" s="18">
        <v>44769175</v>
      </c>
      <c r="I129" s="18">
        <v>9490250</v>
      </c>
      <c r="J129" s="17">
        <v>30092020</v>
      </c>
      <c r="K129" s="4" t="s">
        <v>18</v>
      </c>
      <c r="L129" s="18">
        <v>2020</v>
      </c>
      <c r="M129" s="18">
        <f>VLOOKUP(B129,'[1]ACUERDOS PENDIENTES'!$C$1:$D$145,2,0)</f>
        <v>28856108</v>
      </c>
    </row>
    <row r="130" spans="1:13" x14ac:dyDescent="0.2">
      <c r="A130" s="17" t="s">
        <v>8</v>
      </c>
      <c r="B130" s="17">
        <v>900517452</v>
      </c>
      <c r="C130" s="17" t="s">
        <v>66</v>
      </c>
      <c r="E130" s="17">
        <v>5102020</v>
      </c>
      <c r="F130" s="17">
        <v>1</v>
      </c>
      <c r="G130" s="18">
        <v>279702300</v>
      </c>
      <c r="H130" s="18">
        <v>319672000</v>
      </c>
      <c r="I130" s="18">
        <v>106557333.33333333</v>
      </c>
      <c r="J130" s="17">
        <v>30102020</v>
      </c>
      <c r="K130" s="4" t="s">
        <v>15</v>
      </c>
      <c r="L130" s="18">
        <v>2020</v>
      </c>
      <c r="M130" s="18">
        <f>VLOOKUP(B130,'[1]ACUERDOS PENDIENTES'!$C$1:$D$145,2,0)</f>
        <v>10092000</v>
      </c>
    </row>
    <row r="131" spans="1:13" x14ac:dyDescent="0.2">
      <c r="A131" s="17" t="s">
        <v>8</v>
      </c>
      <c r="B131" s="17">
        <v>900517452</v>
      </c>
      <c r="C131" s="17" t="s">
        <v>66</v>
      </c>
      <c r="E131" s="17">
        <v>5102020</v>
      </c>
      <c r="F131" s="17">
        <v>1</v>
      </c>
      <c r="G131" s="18">
        <v>0</v>
      </c>
      <c r="H131" s="18">
        <v>0</v>
      </c>
      <c r="I131" s="18">
        <v>106557333.33333333</v>
      </c>
      <c r="J131" s="17">
        <v>30112020</v>
      </c>
      <c r="K131" s="4" t="s">
        <v>15</v>
      </c>
      <c r="L131" s="18">
        <v>2020</v>
      </c>
      <c r="M131" s="18">
        <f>VLOOKUP(B131,'[1]ACUERDOS PENDIENTES'!$C$1:$D$145,2,0)</f>
        <v>10092000</v>
      </c>
    </row>
    <row r="132" spans="1:13" x14ac:dyDescent="0.2">
      <c r="A132" s="17" t="s">
        <v>8</v>
      </c>
      <c r="B132" s="17">
        <v>900517452</v>
      </c>
      <c r="C132" s="17" t="s">
        <v>66</v>
      </c>
      <c r="E132" s="17">
        <v>5102020</v>
      </c>
      <c r="F132" s="17">
        <v>1</v>
      </c>
      <c r="G132" s="18">
        <v>0</v>
      </c>
      <c r="H132" s="18">
        <v>0</v>
      </c>
      <c r="I132" s="18">
        <v>106557333.33333333</v>
      </c>
      <c r="J132" s="17">
        <v>30122020</v>
      </c>
      <c r="K132" s="4" t="s">
        <v>15</v>
      </c>
      <c r="L132" s="18">
        <v>2020</v>
      </c>
      <c r="M132" s="18">
        <f>VLOOKUP(B132,'[1]ACUERDOS PENDIENTES'!$C$1:$D$145,2,0)</f>
        <v>10092000</v>
      </c>
    </row>
    <row r="133" spans="1:13" x14ac:dyDescent="0.2">
      <c r="A133" s="17" t="s">
        <v>8</v>
      </c>
      <c r="B133" s="17">
        <v>900593091</v>
      </c>
      <c r="C133" s="17" t="s">
        <v>67</v>
      </c>
      <c r="E133" s="17">
        <v>5012021</v>
      </c>
      <c r="F133" s="17">
        <v>1</v>
      </c>
      <c r="G133" s="18">
        <v>0</v>
      </c>
      <c r="H133" s="18">
        <v>26201250</v>
      </c>
      <c r="I133" s="18">
        <v>26201250</v>
      </c>
      <c r="J133" s="17">
        <v>31012021</v>
      </c>
      <c r="K133" s="4" t="s">
        <v>13</v>
      </c>
      <c r="L133" s="18">
        <v>2020</v>
      </c>
      <c r="M133" s="18">
        <f>VLOOKUP(B133,'[1]ACUERDOS PENDIENTES'!$C$1:$D$145,2,0)</f>
        <v>29112500</v>
      </c>
    </row>
    <row r="134" spans="1:13" x14ac:dyDescent="0.2">
      <c r="A134" s="17" t="s">
        <v>8</v>
      </c>
      <c r="B134" s="17">
        <v>900594169</v>
      </c>
      <c r="C134" s="17" t="s">
        <v>68</v>
      </c>
      <c r="E134" s="17">
        <v>5102020</v>
      </c>
      <c r="F134" s="17">
        <v>1</v>
      </c>
      <c r="G134" s="18">
        <v>76342428</v>
      </c>
      <c r="H134" s="18">
        <v>51022391</v>
      </c>
      <c r="I134" s="18">
        <v>51022391</v>
      </c>
      <c r="J134" s="17">
        <v>30102020</v>
      </c>
      <c r="K134" s="4" t="s">
        <v>15</v>
      </c>
      <c r="L134" s="18">
        <v>2020</v>
      </c>
      <c r="M134" s="18">
        <f>VLOOKUP(B134,'[1]ACUERDOS PENDIENTES'!$C$1:$D$145,2,0)</f>
        <v>51022391</v>
      </c>
    </row>
    <row r="135" spans="1:13" x14ac:dyDescent="0.2">
      <c r="A135" s="17" t="s">
        <v>8</v>
      </c>
      <c r="B135" s="17">
        <v>900714155</v>
      </c>
      <c r="C135" s="17" t="s">
        <v>69</v>
      </c>
      <c r="E135" s="17">
        <v>5102020</v>
      </c>
      <c r="F135" s="17">
        <v>1</v>
      </c>
      <c r="G135" s="18">
        <v>22908035</v>
      </c>
      <c r="H135" s="18">
        <v>9252548</v>
      </c>
      <c r="I135" s="18">
        <v>9252548</v>
      </c>
      <c r="J135" s="17">
        <v>30102020</v>
      </c>
      <c r="K135" s="4" t="s">
        <v>15</v>
      </c>
      <c r="L135" s="18">
        <v>2020</v>
      </c>
      <c r="M135" s="18">
        <f>VLOOKUP(B135,'[1]ACUERDOS PENDIENTES'!$C$1:$D$145,2,0)</f>
        <v>9252548</v>
      </c>
    </row>
    <row r="136" spans="1:13" x14ac:dyDescent="0.2">
      <c r="A136" s="17" t="s">
        <v>8</v>
      </c>
      <c r="B136" s="17">
        <v>900756806</v>
      </c>
      <c r="C136" s="17" t="s">
        <v>70</v>
      </c>
      <c r="E136" s="17">
        <v>5102020</v>
      </c>
      <c r="F136" s="17">
        <v>1</v>
      </c>
      <c r="G136" s="18">
        <v>0</v>
      </c>
      <c r="H136" s="18">
        <v>17296077.119999997</v>
      </c>
      <c r="I136" s="18">
        <v>17296077.119999997</v>
      </c>
      <c r="J136" s="17">
        <v>30102020</v>
      </c>
      <c r="K136" s="4" t="s">
        <v>15</v>
      </c>
      <c r="L136" s="18">
        <v>2020</v>
      </c>
      <c r="M136" s="18">
        <f>VLOOKUP(B136,'[1]ACUERDOS PENDIENTES'!$C$1:$D$145,2,0)</f>
        <v>17296077.119999997</v>
      </c>
    </row>
    <row r="137" spans="1:13" x14ac:dyDescent="0.2">
      <c r="A137" s="17" t="s">
        <v>8</v>
      </c>
      <c r="B137" s="17">
        <v>900771845</v>
      </c>
      <c r="C137" s="17" t="s">
        <v>71</v>
      </c>
      <c r="E137" s="17">
        <v>5102020</v>
      </c>
      <c r="F137" s="17">
        <v>1</v>
      </c>
      <c r="G137" s="18">
        <v>-10472173</v>
      </c>
      <c r="H137" s="18">
        <v>10472173</v>
      </c>
      <c r="I137" s="18">
        <v>10472173</v>
      </c>
      <c r="J137" s="17">
        <v>30102020</v>
      </c>
      <c r="K137" s="4" t="s">
        <v>15</v>
      </c>
      <c r="L137" s="18">
        <v>2020</v>
      </c>
      <c r="M137" s="18">
        <f>VLOOKUP(B137,'[1]ACUERDOS PENDIENTES'!$C$1:$D$145,2,0)</f>
        <v>10472173</v>
      </c>
    </row>
    <row r="138" spans="1:13" x14ac:dyDescent="0.2">
      <c r="A138" s="17" t="s">
        <v>8</v>
      </c>
      <c r="B138" s="17">
        <v>900811749</v>
      </c>
      <c r="C138" s="17" t="s">
        <v>72</v>
      </c>
      <c r="E138" s="17">
        <v>5122020</v>
      </c>
      <c r="F138" s="17">
        <v>1</v>
      </c>
      <c r="G138" s="18">
        <v>0</v>
      </c>
      <c r="H138" s="18">
        <v>0</v>
      </c>
      <c r="I138" s="18">
        <v>16808590.719999999</v>
      </c>
      <c r="J138" s="17">
        <v>30122020</v>
      </c>
      <c r="K138" s="3" t="s">
        <v>13</v>
      </c>
      <c r="L138" s="18">
        <v>2020</v>
      </c>
      <c r="M138" s="18">
        <f>VLOOKUP(B138,'[1]ACUERDOS PENDIENTES'!$C$1:$D$145,2,0)</f>
        <v>16808590.719999999</v>
      </c>
    </row>
    <row r="139" spans="1:13" x14ac:dyDescent="0.2">
      <c r="A139" s="17" t="s">
        <v>8</v>
      </c>
      <c r="B139" s="17">
        <v>901243826</v>
      </c>
      <c r="C139" s="17" t="s">
        <v>73</v>
      </c>
      <c r="E139" s="17">
        <v>5012021</v>
      </c>
      <c r="F139" s="17">
        <v>1</v>
      </c>
      <c r="G139" s="18">
        <v>0</v>
      </c>
      <c r="H139" s="18">
        <v>38895110.100000001</v>
      </c>
      <c r="I139" s="18">
        <v>38895110.100000001</v>
      </c>
      <c r="J139" s="17">
        <v>31012021</v>
      </c>
      <c r="K139" s="4" t="s">
        <v>13</v>
      </c>
      <c r="L139" s="18">
        <v>2020</v>
      </c>
      <c r="M139" s="18">
        <f>VLOOKUP(B139,'[1]ACUERDOS PENDIENTES'!$C$1:$D$145,2,0)</f>
        <v>43216789</v>
      </c>
    </row>
    <row r="140" spans="1:13" x14ac:dyDescent="0.2">
      <c r="K140" s="4"/>
      <c r="L140" s="18"/>
    </row>
    <row r="141" spans="1:13" x14ac:dyDescent="0.2">
      <c r="K141" s="4"/>
      <c r="L141" s="18"/>
    </row>
    <row r="142" spans="1:13" x14ac:dyDescent="0.2">
      <c r="K142" s="4"/>
      <c r="L142" s="18"/>
    </row>
    <row r="143" spans="1:13" x14ac:dyDescent="0.2">
      <c r="K143" s="4"/>
      <c r="L143" s="18"/>
    </row>
    <row r="144" spans="1:13" s="15" customFormat="1" x14ac:dyDescent="0.2">
      <c r="A144" s="15" t="s">
        <v>0</v>
      </c>
      <c r="B144" s="15" t="s">
        <v>1</v>
      </c>
      <c r="C144" s="15" t="s">
        <v>22</v>
      </c>
      <c r="D144" s="15" t="s">
        <v>74</v>
      </c>
      <c r="E144" s="15" t="s">
        <v>2</v>
      </c>
      <c r="F144" s="15" t="s">
        <v>3</v>
      </c>
      <c r="G144" s="16" t="s">
        <v>4</v>
      </c>
      <c r="H144" s="16" t="s">
        <v>5</v>
      </c>
      <c r="I144" s="16" t="s">
        <v>6</v>
      </c>
      <c r="J144" s="15" t="s">
        <v>7</v>
      </c>
      <c r="K144" s="2" t="s">
        <v>14</v>
      </c>
      <c r="L144" s="2" t="s">
        <v>12</v>
      </c>
    </row>
    <row r="145" spans="1:13" x14ac:dyDescent="0.2">
      <c r="A145" s="17" t="s">
        <v>8</v>
      </c>
      <c r="B145" s="17">
        <v>900208532</v>
      </c>
      <c r="C145" s="17" t="s">
        <v>110</v>
      </c>
      <c r="E145" s="17">
        <v>30092020</v>
      </c>
      <c r="F145" s="17">
        <v>1</v>
      </c>
      <c r="G145" s="18">
        <v>73213394</v>
      </c>
      <c r="H145" s="18">
        <v>99788107</v>
      </c>
      <c r="I145" s="18">
        <v>26574713</v>
      </c>
      <c r="J145" s="17">
        <v>30092020</v>
      </c>
      <c r="K145" s="4" t="s">
        <v>18</v>
      </c>
      <c r="L145" s="18">
        <v>2020</v>
      </c>
      <c r="M145" s="18">
        <v>26574713</v>
      </c>
    </row>
    <row r="146" spans="1:13" x14ac:dyDescent="0.2">
      <c r="A146" s="17" t="s">
        <v>8</v>
      </c>
      <c r="B146" s="17">
        <v>830510991</v>
      </c>
      <c r="C146" s="17" t="s">
        <v>116</v>
      </c>
      <c r="E146" s="17">
        <v>30092020</v>
      </c>
      <c r="F146" s="17">
        <v>1</v>
      </c>
      <c r="G146" s="18">
        <v>1275541885.9400001</v>
      </c>
      <c r="H146" s="18">
        <v>1340796882</v>
      </c>
      <c r="I146" s="18">
        <v>65254996.060000017</v>
      </c>
      <c r="J146" s="17">
        <v>30092020</v>
      </c>
      <c r="K146" s="4" t="s">
        <v>18</v>
      </c>
      <c r="L146" s="18">
        <v>2020</v>
      </c>
      <c r="M146" s="18">
        <v>65254996.060000017</v>
      </c>
    </row>
    <row r="147" spans="1:13" x14ac:dyDescent="0.2">
      <c r="A147" s="17" t="s">
        <v>8</v>
      </c>
      <c r="B147" s="17">
        <v>900264327</v>
      </c>
      <c r="C147" s="17" t="s">
        <v>119</v>
      </c>
      <c r="E147" s="17">
        <v>30092020</v>
      </c>
      <c r="F147" s="17">
        <v>1</v>
      </c>
      <c r="G147" s="18">
        <v>87592409.294</v>
      </c>
      <c r="H147" s="18">
        <v>89926869</v>
      </c>
      <c r="I147" s="18">
        <v>2334459.7060000002</v>
      </c>
      <c r="J147" s="17">
        <v>30092020</v>
      </c>
      <c r="K147" s="4" t="s">
        <v>18</v>
      </c>
      <c r="L147" s="18">
        <v>2020</v>
      </c>
      <c r="M147" s="18">
        <v>2334459.7060000002</v>
      </c>
    </row>
    <row r="148" spans="1:13" x14ac:dyDescent="0.2">
      <c r="A148" s="17" t="s">
        <v>8</v>
      </c>
      <c r="B148" s="17">
        <v>802003081</v>
      </c>
      <c r="C148" s="17" t="s">
        <v>79</v>
      </c>
      <c r="E148" s="17">
        <v>15062020</v>
      </c>
      <c r="F148" s="17">
        <v>1</v>
      </c>
      <c r="G148" s="18">
        <v>114659065</v>
      </c>
      <c r="H148" s="18">
        <v>117431791</v>
      </c>
      <c r="I148" s="18">
        <v>2772726</v>
      </c>
      <c r="J148" s="17">
        <v>15062020</v>
      </c>
      <c r="K148" s="4" t="s">
        <v>17</v>
      </c>
      <c r="L148" s="18">
        <v>2020</v>
      </c>
      <c r="M148" s="18">
        <v>2772726</v>
      </c>
    </row>
    <row r="149" spans="1:13" x14ac:dyDescent="0.2">
      <c r="A149" s="17" t="s">
        <v>8</v>
      </c>
      <c r="B149" s="17">
        <v>820003533</v>
      </c>
      <c r="C149" s="17" t="s">
        <v>88</v>
      </c>
      <c r="E149" s="17">
        <v>30092020</v>
      </c>
      <c r="F149" s="17">
        <v>1</v>
      </c>
      <c r="G149" s="18">
        <v>2007467</v>
      </c>
      <c r="H149" s="18">
        <v>3833027</v>
      </c>
      <c r="I149" s="18">
        <v>1825560</v>
      </c>
      <c r="J149" s="17">
        <v>30092020</v>
      </c>
      <c r="K149" s="4" t="s">
        <v>18</v>
      </c>
      <c r="L149" s="18">
        <v>2020</v>
      </c>
      <c r="M149" s="18">
        <v>1825560</v>
      </c>
    </row>
    <row r="150" spans="1:13" x14ac:dyDescent="0.2">
      <c r="A150" s="17" t="s">
        <v>8</v>
      </c>
      <c r="B150" s="17">
        <v>822002459</v>
      </c>
      <c r="C150" s="17" t="s">
        <v>90</v>
      </c>
      <c r="E150" s="17">
        <v>15062020</v>
      </c>
      <c r="F150" s="17">
        <v>1</v>
      </c>
      <c r="G150" s="18">
        <v>4657397901</v>
      </c>
      <c r="H150" s="18">
        <v>4857397901</v>
      </c>
      <c r="I150" s="18">
        <v>200000000</v>
      </c>
      <c r="J150" s="17">
        <v>15062020</v>
      </c>
      <c r="K150" s="4" t="s">
        <v>17</v>
      </c>
      <c r="L150" s="18">
        <v>2020</v>
      </c>
      <c r="M150" s="18">
        <v>200000000</v>
      </c>
    </row>
    <row r="151" spans="1:13" x14ac:dyDescent="0.2">
      <c r="A151" s="17" t="s">
        <v>8</v>
      </c>
      <c r="B151" s="17">
        <v>802003414</v>
      </c>
      <c r="C151" s="17" t="s">
        <v>80</v>
      </c>
      <c r="E151" s="17">
        <v>15062020</v>
      </c>
      <c r="F151" s="17">
        <v>1</v>
      </c>
      <c r="G151" s="18">
        <v>47688997</v>
      </c>
      <c r="H151" s="18">
        <v>57090575</v>
      </c>
      <c r="I151" s="18">
        <v>9401578</v>
      </c>
      <c r="J151" s="17">
        <v>15062020</v>
      </c>
      <c r="K151" s="4" t="s">
        <v>17</v>
      </c>
      <c r="L151" s="18">
        <v>2020</v>
      </c>
      <c r="M151" s="18">
        <v>9401578</v>
      </c>
    </row>
    <row r="152" spans="1:13" x14ac:dyDescent="0.2">
      <c r="A152" s="17" t="s">
        <v>8</v>
      </c>
      <c r="B152" s="17">
        <v>802006728</v>
      </c>
      <c r="C152" s="17" t="s">
        <v>83</v>
      </c>
      <c r="E152" s="17">
        <v>30092020</v>
      </c>
      <c r="F152" s="17">
        <v>1</v>
      </c>
      <c r="G152" s="18">
        <v>538534137.5</v>
      </c>
      <c r="H152" s="18">
        <v>563388165</v>
      </c>
      <c r="I152" s="18">
        <v>24854027.5</v>
      </c>
      <c r="J152" s="17">
        <v>30092020</v>
      </c>
      <c r="K152" s="4" t="s">
        <v>18</v>
      </c>
      <c r="L152" s="18">
        <v>2020</v>
      </c>
      <c r="M152" s="18">
        <v>24854027.5</v>
      </c>
    </row>
    <row r="153" spans="1:13" x14ac:dyDescent="0.2">
      <c r="A153" s="17" t="s">
        <v>8</v>
      </c>
      <c r="B153" s="17">
        <v>892115009</v>
      </c>
      <c r="C153" s="17" t="s">
        <v>105</v>
      </c>
      <c r="E153" s="17">
        <v>20082020</v>
      </c>
      <c r="F153" s="17">
        <v>1</v>
      </c>
      <c r="G153" s="18">
        <v>6727495937</v>
      </c>
      <c r="H153" s="18">
        <v>8431570306</v>
      </c>
      <c r="I153" s="18">
        <v>1704074369</v>
      </c>
      <c r="J153" s="17">
        <v>20082020</v>
      </c>
      <c r="K153" s="4" t="s">
        <v>20</v>
      </c>
      <c r="L153" s="18">
        <v>2020</v>
      </c>
      <c r="M153" s="18">
        <v>1704074369</v>
      </c>
    </row>
    <row r="154" spans="1:13" x14ac:dyDescent="0.2">
      <c r="A154" s="17" t="s">
        <v>8</v>
      </c>
      <c r="B154" s="17">
        <v>820005389</v>
      </c>
      <c r="C154" s="17" t="s">
        <v>89</v>
      </c>
      <c r="E154" s="17">
        <v>30092020</v>
      </c>
      <c r="F154" s="17">
        <v>1</v>
      </c>
      <c r="G154" s="18">
        <v>186463947</v>
      </c>
      <c r="H154" s="18">
        <v>205461175</v>
      </c>
      <c r="I154" s="18">
        <v>18997228</v>
      </c>
      <c r="J154" s="17">
        <v>30092020</v>
      </c>
      <c r="K154" s="4" t="s">
        <v>18</v>
      </c>
      <c r="L154" s="18">
        <v>2020</v>
      </c>
      <c r="M154" s="18">
        <v>18997228</v>
      </c>
    </row>
    <row r="155" spans="1:13" x14ac:dyDescent="0.2">
      <c r="A155" s="17" t="s">
        <v>8</v>
      </c>
      <c r="B155" s="17">
        <v>891855438</v>
      </c>
      <c r="C155" s="17" t="s">
        <v>103</v>
      </c>
      <c r="E155" s="17">
        <v>30092020</v>
      </c>
      <c r="F155" s="17">
        <v>1</v>
      </c>
      <c r="G155" s="18">
        <v>145327461</v>
      </c>
      <c r="H155" s="18">
        <v>146454261</v>
      </c>
      <c r="I155" s="18">
        <v>1126800</v>
      </c>
      <c r="J155" s="17">
        <v>30092020</v>
      </c>
      <c r="K155" s="4" t="s">
        <v>18</v>
      </c>
      <c r="L155" s="18">
        <v>2020</v>
      </c>
      <c r="M155" s="18">
        <v>1126800</v>
      </c>
    </row>
    <row r="156" spans="1:13" x14ac:dyDescent="0.2">
      <c r="A156" s="17" t="s">
        <v>8</v>
      </c>
      <c r="B156" s="17">
        <v>891800231</v>
      </c>
      <c r="C156" s="17" t="s">
        <v>101</v>
      </c>
      <c r="E156" s="17">
        <v>30092020</v>
      </c>
      <c r="F156" s="17">
        <v>1</v>
      </c>
      <c r="G156" s="18">
        <v>311352492.5</v>
      </c>
      <c r="H156" s="18">
        <v>406819259</v>
      </c>
      <c r="I156" s="18">
        <v>95466766.5</v>
      </c>
      <c r="J156" s="17">
        <v>30092020</v>
      </c>
      <c r="K156" s="4" t="s">
        <v>18</v>
      </c>
      <c r="L156" s="18">
        <v>2020</v>
      </c>
      <c r="M156" s="18">
        <v>95466766.5</v>
      </c>
    </row>
    <row r="157" spans="1:13" x14ac:dyDescent="0.2">
      <c r="A157" s="17" t="s">
        <v>8</v>
      </c>
      <c r="B157" s="17">
        <v>800254850</v>
      </c>
      <c r="C157" s="17" t="s">
        <v>78</v>
      </c>
      <c r="E157" s="17">
        <v>30092020</v>
      </c>
      <c r="F157" s="17">
        <v>1</v>
      </c>
      <c r="G157" s="18">
        <v>5043830</v>
      </c>
      <c r="H157" s="18">
        <v>6768830</v>
      </c>
      <c r="I157" s="18">
        <v>1725000</v>
      </c>
      <c r="J157" s="17">
        <v>30092020</v>
      </c>
      <c r="K157" s="4" t="s">
        <v>18</v>
      </c>
      <c r="L157" s="18">
        <v>2020</v>
      </c>
      <c r="M157" s="18">
        <v>1725000</v>
      </c>
    </row>
    <row r="158" spans="1:13" x14ac:dyDescent="0.2">
      <c r="A158" s="17" t="s">
        <v>8</v>
      </c>
      <c r="B158" s="17">
        <v>802006267</v>
      </c>
      <c r="C158" s="17" t="s">
        <v>81</v>
      </c>
      <c r="E158" s="17">
        <v>30092020</v>
      </c>
      <c r="F158" s="17">
        <v>1</v>
      </c>
      <c r="G158" s="18">
        <v>186812170</v>
      </c>
      <c r="H158" s="18">
        <v>248454894</v>
      </c>
      <c r="I158" s="18">
        <v>61642724</v>
      </c>
      <c r="J158" s="17">
        <v>30092020</v>
      </c>
      <c r="K158" s="4" t="s">
        <v>18</v>
      </c>
      <c r="L158" s="18">
        <v>2020</v>
      </c>
      <c r="M158" s="18">
        <v>61642724</v>
      </c>
    </row>
    <row r="159" spans="1:13" x14ac:dyDescent="0.2">
      <c r="A159" s="17" t="s">
        <v>8</v>
      </c>
      <c r="B159" s="17">
        <v>802009463</v>
      </c>
      <c r="C159" s="17" t="s">
        <v>84</v>
      </c>
      <c r="E159" s="17">
        <v>15062020</v>
      </c>
      <c r="F159" s="17">
        <v>1</v>
      </c>
      <c r="G159" s="18">
        <v>23538716</v>
      </c>
      <c r="H159" s="18">
        <v>71838542</v>
      </c>
      <c r="I159" s="18">
        <v>48299826</v>
      </c>
      <c r="J159" s="17">
        <v>15062020</v>
      </c>
      <c r="K159" s="4" t="s">
        <v>17</v>
      </c>
      <c r="L159" s="18">
        <v>2020</v>
      </c>
      <c r="M159" s="18">
        <v>48299826</v>
      </c>
    </row>
    <row r="160" spans="1:13" x14ac:dyDescent="0.2">
      <c r="A160" s="17" t="s">
        <v>8</v>
      </c>
      <c r="B160" s="17">
        <v>802009463</v>
      </c>
      <c r="C160" s="17" t="s">
        <v>84</v>
      </c>
      <c r="E160" s="17">
        <v>30092020</v>
      </c>
      <c r="F160" s="17">
        <v>1</v>
      </c>
      <c r="G160" s="18">
        <v>28139170</v>
      </c>
      <c r="H160" s="18">
        <v>71838542</v>
      </c>
      <c r="I160" s="18">
        <v>43699372</v>
      </c>
      <c r="J160" s="17">
        <v>30092020</v>
      </c>
      <c r="K160" s="4" t="s">
        <v>18</v>
      </c>
      <c r="L160" s="18">
        <v>2020</v>
      </c>
      <c r="M160" s="18">
        <v>43699372</v>
      </c>
    </row>
    <row r="161" spans="1:13" x14ac:dyDescent="0.2">
      <c r="A161" s="17" t="s">
        <v>8</v>
      </c>
      <c r="B161" s="17">
        <v>802010241</v>
      </c>
      <c r="C161" s="17" t="s">
        <v>85</v>
      </c>
      <c r="E161" s="17">
        <v>30092020</v>
      </c>
      <c r="F161" s="17">
        <v>1</v>
      </c>
      <c r="G161" s="18">
        <v>33301149</v>
      </c>
      <c r="H161" s="18">
        <v>92557479</v>
      </c>
      <c r="I161" s="18">
        <v>59256330</v>
      </c>
      <c r="J161" s="17">
        <v>30092020</v>
      </c>
      <c r="K161" s="4" t="s">
        <v>18</v>
      </c>
      <c r="L161" s="18">
        <v>2020</v>
      </c>
      <c r="M161" s="18">
        <v>59256330</v>
      </c>
    </row>
    <row r="162" spans="1:13" x14ac:dyDescent="0.2">
      <c r="A162" s="17" t="s">
        <v>8</v>
      </c>
      <c r="B162" s="17">
        <v>823000878</v>
      </c>
      <c r="C162" s="17" t="s">
        <v>91</v>
      </c>
      <c r="E162" s="17">
        <v>30092020</v>
      </c>
      <c r="F162" s="17">
        <v>1</v>
      </c>
      <c r="G162" s="18">
        <v>768517587.82000005</v>
      </c>
      <c r="H162" s="18">
        <v>790033808.82000005</v>
      </c>
      <c r="I162" s="18">
        <v>21516221</v>
      </c>
      <c r="J162" s="17">
        <v>30092020</v>
      </c>
      <c r="K162" s="4" t="s">
        <v>18</v>
      </c>
      <c r="L162" s="18">
        <v>2020</v>
      </c>
      <c r="M162" s="18">
        <v>21516221</v>
      </c>
    </row>
    <row r="163" spans="1:13" x14ac:dyDescent="0.2">
      <c r="A163" s="17" t="s">
        <v>8</v>
      </c>
      <c r="B163" s="17">
        <v>890980757</v>
      </c>
      <c r="C163" s="17" t="s">
        <v>100</v>
      </c>
      <c r="E163" s="17">
        <v>30092020</v>
      </c>
      <c r="F163" s="17">
        <v>1</v>
      </c>
      <c r="G163" s="18">
        <v>124290770.7</v>
      </c>
      <c r="H163" s="18">
        <v>132258572.7</v>
      </c>
      <c r="I163" s="18">
        <v>7967802</v>
      </c>
      <c r="J163" s="17">
        <v>30092020</v>
      </c>
      <c r="K163" s="4" t="s">
        <v>18</v>
      </c>
      <c r="L163" s="18">
        <v>2020</v>
      </c>
      <c r="M163" s="18">
        <v>7967802</v>
      </c>
    </row>
    <row r="164" spans="1:13" x14ac:dyDescent="0.2">
      <c r="A164" s="17" t="s">
        <v>8</v>
      </c>
      <c r="B164" s="17">
        <v>890103406</v>
      </c>
      <c r="C164" s="17" t="s">
        <v>97</v>
      </c>
      <c r="E164" s="17">
        <v>15062020</v>
      </c>
      <c r="F164" s="17">
        <v>1</v>
      </c>
      <c r="G164" s="18">
        <v>150623870</v>
      </c>
      <c r="H164" s="18">
        <v>288830383</v>
      </c>
      <c r="I164" s="18">
        <v>138206513</v>
      </c>
      <c r="J164" s="17">
        <v>15062020</v>
      </c>
      <c r="K164" s="4" t="s">
        <v>17</v>
      </c>
      <c r="L164" s="18">
        <v>2020</v>
      </c>
      <c r="M164" s="18">
        <v>138206513</v>
      </c>
    </row>
    <row r="165" spans="1:13" x14ac:dyDescent="0.2">
      <c r="A165" s="17" t="s">
        <v>8</v>
      </c>
      <c r="B165" s="17">
        <v>890103406</v>
      </c>
      <c r="C165" s="17" t="s">
        <v>97</v>
      </c>
      <c r="E165" s="17">
        <v>30092020</v>
      </c>
      <c r="F165" s="17">
        <v>1</v>
      </c>
      <c r="G165" s="18">
        <v>178875102</v>
      </c>
      <c r="H165" s="18">
        <v>288830383</v>
      </c>
      <c r="I165" s="18">
        <v>109955281</v>
      </c>
      <c r="J165" s="17">
        <v>30092020</v>
      </c>
      <c r="K165" s="4" t="s">
        <v>18</v>
      </c>
      <c r="L165" s="18">
        <v>2020</v>
      </c>
      <c r="M165" s="18">
        <v>109955281</v>
      </c>
    </row>
    <row r="166" spans="1:13" x14ac:dyDescent="0.2">
      <c r="A166" s="17" t="s">
        <v>8</v>
      </c>
      <c r="B166" s="17">
        <v>800174123</v>
      </c>
      <c r="C166" s="17" t="s">
        <v>76</v>
      </c>
      <c r="E166" s="17">
        <v>15062020</v>
      </c>
      <c r="F166" s="17">
        <v>1</v>
      </c>
      <c r="G166" s="18">
        <v>190023511</v>
      </c>
      <c r="H166" s="18">
        <v>208881937</v>
      </c>
      <c r="I166" s="18">
        <v>18858426</v>
      </c>
      <c r="J166" s="17">
        <v>15062020</v>
      </c>
      <c r="K166" s="4" t="s">
        <v>17</v>
      </c>
      <c r="L166" s="18">
        <v>2020</v>
      </c>
      <c r="M166" s="18">
        <v>18858426</v>
      </c>
    </row>
    <row r="167" spans="1:13" x14ac:dyDescent="0.2">
      <c r="A167" s="17" t="s">
        <v>8</v>
      </c>
      <c r="B167" s="17">
        <v>890103127</v>
      </c>
      <c r="C167" s="17" t="s">
        <v>96</v>
      </c>
      <c r="E167" s="17">
        <v>15062020</v>
      </c>
      <c r="F167" s="17">
        <v>1</v>
      </c>
      <c r="G167" s="18">
        <v>1089175385</v>
      </c>
      <c r="H167" s="18">
        <v>1112571782</v>
      </c>
      <c r="I167" s="18">
        <v>23396397</v>
      </c>
      <c r="J167" s="17">
        <v>15062020</v>
      </c>
      <c r="K167" s="4" t="s">
        <v>17</v>
      </c>
      <c r="L167" s="18">
        <v>2020</v>
      </c>
      <c r="M167" s="18">
        <v>23396397</v>
      </c>
    </row>
    <row r="168" spans="1:13" x14ac:dyDescent="0.2">
      <c r="A168" s="17" t="s">
        <v>8</v>
      </c>
      <c r="B168" s="17">
        <v>890103127</v>
      </c>
      <c r="C168" s="17" t="s">
        <v>96</v>
      </c>
      <c r="E168" s="17">
        <v>30092020</v>
      </c>
      <c r="F168" s="17">
        <v>1</v>
      </c>
      <c r="G168" s="18">
        <v>1085059315</v>
      </c>
      <c r="H168" s="18">
        <v>1112571782</v>
      </c>
      <c r="I168" s="18">
        <v>27512467</v>
      </c>
      <c r="J168" s="17">
        <v>30092020</v>
      </c>
      <c r="K168" s="4" t="s">
        <v>18</v>
      </c>
      <c r="L168" s="18">
        <v>2020</v>
      </c>
      <c r="M168" s="18">
        <v>27512467</v>
      </c>
    </row>
    <row r="169" spans="1:13" x14ac:dyDescent="0.2">
      <c r="A169" s="17" t="s">
        <v>8</v>
      </c>
      <c r="B169" s="17">
        <v>825000834</v>
      </c>
      <c r="C169" s="17" t="s">
        <v>93</v>
      </c>
      <c r="E169" s="17">
        <v>30092020</v>
      </c>
      <c r="F169" s="17">
        <v>1</v>
      </c>
      <c r="G169" s="18">
        <v>150195543</v>
      </c>
      <c r="H169" s="18">
        <v>152777132</v>
      </c>
      <c r="I169" s="18">
        <v>2581589</v>
      </c>
      <c r="J169" s="17">
        <v>30092020</v>
      </c>
      <c r="K169" s="4" t="s">
        <v>18</v>
      </c>
      <c r="L169" s="18">
        <v>2020</v>
      </c>
      <c r="M169" s="18">
        <v>2581589</v>
      </c>
    </row>
    <row r="170" spans="1:13" x14ac:dyDescent="0.2">
      <c r="A170" s="17" t="s">
        <v>8</v>
      </c>
      <c r="B170" s="17">
        <v>900005955</v>
      </c>
      <c r="C170" s="17" t="s">
        <v>109</v>
      </c>
      <c r="E170" s="17">
        <v>10082020</v>
      </c>
      <c r="F170" s="17">
        <v>1</v>
      </c>
      <c r="G170" s="18">
        <v>1090138139</v>
      </c>
      <c r="H170" s="18">
        <v>1390138139</v>
      </c>
      <c r="I170" s="18">
        <v>300000000</v>
      </c>
      <c r="J170" s="17">
        <v>10082020</v>
      </c>
      <c r="K170" s="4" t="s">
        <v>20</v>
      </c>
      <c r="L170" s="18">
        <v>2020</v>
      </c>
      <c r="M170" s="18">
        <v>300000000</v>
      </c>
    </row>
    <row r="171" spans="1:13" x14ac:dyDescent="0.2">
      <c r="A171" s="17" t="s">
        <v>8</v>
      </c>
      <c r="B171" s="17">
        <v>900002780</v>
      </c>
      <c r="C171" s="17" t="s">
        <v>108</v>
      </c>
      <c r="E171" s="17">
        <v>15072020</v>
      </c>
      <c r="F171" s="17">
        <v>1</v>
      </c>
      <c r="G171" s="18">
        <v>988089909</v>
      </c>
      <c r="H171" s="18">
        <v>1118089909</v>
      </c>
      <c r="I171" s="18">
        <v>130000000</v>
      </c>
      <c r="J171" s="17">
        <v>15072020</v>
      </c>
      <c r="K171" s="4" t="s">
        <v>19</v>
      </c>
      <c r="L171" s="18">
        <v>2020</v>
      </c>
      <c r="M171" s="18">
        <v>130000000</v>
      </c>
    </row>
    <row r="172" spans="1:13" x14ac:dyDescent="0.2">
      <c r="A172" s="17" t="s">
        <v>8</v>
      </c>
      <c r="B172" s="17">
        <v>900002780</v>
      </c>
      <c r="C172" s="17" t="s">
        <v>108</v>
      </c>
      <c r="E172" s="17">
        <v>30092020</v>
      </c>
      <c r="F172" s="17">
        <v>1</v>
      </c>
      <c r="G172" s="18">
        <v>926690798.5</v>
      </c>
      <c r="H172" s="18">
        <v>1118089909</v>
      </c>
      <c r="I172" s="18">
        <v>191399110.5</v>
      </c>
      <c r="J172" s="17">
        <v>30092020</v>
      </c>
      <c r="K172" s="4" t="s">
        <v>18</v>
      </c>
      <c r="L172" s="18">
        <v>2020</v>
      </c>
      <c r="M172" s="18">
        <v>191399110.5</v>
      </c>
    </row>
    <row r="173" spans="1:13" x14ac:dyDescent="0.2">
      <c r="A173" s="17" t="s">
        <v>8</v>
      </c>
      <c r="B173" s="17">
        <v>890108597</v>
      </c>
      <c r="C173" s="17" t="s">
        <v>117</v>
      </c>
      <c r="E173" s="17">
        <v>30092020</v>
      </c>
      <c r="F173" s="17">
        <v>1</v>
      </c>
      <c r="G173" s="18">
        <v>491545701.5</v>
      </c>
      <c r="H173" s="18">
        <v>501214592</v>
      </c>
      <c r="I173" s="18">
        <v>9668890.5</v>
      </c>
      <c r="J173" s="17">
        <v>30092020</v>
      </c>
      <c r="K173" s="4" t="s">
        <v>18</v>
      </c>
      <c r="L173" s="18">
        <v>2020</v>
      </c>
      <c r="M173" s="18">
        <v>9668890.5</v>
      </c>
    </row>
    <row r="174" spans="1:13" x14ac:dyDescent="0.2">
      <c r="A174" s="17" t="s">
        <v>8</v>
      </c>
      <c r="B174" s="17">
        <v>900643615</v>
      </c>
      <c r="C174" s="17" t="s">
        <v>112</v>
      </c>
      <c r="E174" s="17">
        <v>30092020</v>
      </c>
      <c r="F174" s="17">
        <v>1</v>
      </c>
      <c r="G174" s="18">
        <v>348981882.5</v>
      </c>
      <c r="H174" s="18">
        <v>366881417</v>
      </c>
      <c r="I174" s="18">
        <v>17899534.5</v>
      </c>
      <c r="J174" s="17">
        <v>30092020</v>
      </c>
      <c r="K174" s="4" t="s">
        <v>18</v>
      </c>
      <c r="L174" s="18">
        <v>2020</v>
      </c>
      <c r="M174" s="18">
        <v>17899534.5</v>
      </c>
    </row>
    <row r="175" spans="1:13" x14ac:dyDescent="0.2">
      <c r="A175" s="17" t="s">
        <v>8</v>
      </c>
      <c r="B175" s="17">
        <v>890324177</v>
      </c>
      <c r="C175" s="17" t="s">
        <v>118</v>
      </c>
      <c r="E175" s="17">
        <v>30092020</v>
      </c>
      <c r="F175" s="17">
        <v>1</v>
      </c>
      <c r="G175" s="18">
        <v>52842756</v>
      </c>
      <c r="H175" s="18">
        <v>91844712</v>
      </c>
      <c r="I175" s="18">
        <v>39001956</v>
      </c>
      <c r="J175" s="17">
        <v>30092020</v>
      </c>
      <c r="K175" s="4" t="s">
        <v>18</v>
      </c>
      <c r="L175" s="18">
        <v>2020</v>
      </c>
      <c r="M175" s="18">
        <v>39001956</v>
      </c>
    </row>
    <row r="176" spans="1:13" x14ac:dyDescent="0.2">
      <c r="A176" s="17" t="s">
        <v>8</v>
      </c>
      <c r="B176" s="17">
        <v>892000501</v>
      </c>
      <c r="C176" s="17" t="s">
        <v>104</v>
      </c>
      <c r="E176" s="17">
        <v>10062020</v>
      </c>
      <c r="F176" s="17">
        <v>1</v>
      </c>
      <c r="G176" s="18">
        <v>7895779031</v>
      </c>
      <c r="H176" s="18">
        <v>10295779031</v>
      </c>
      <c r="I176" s="18">
        <v>2400000000</v>
      </c>
      <c r="J176" s="17">
        <v>10062020</v>
      </c>
      <c r="K176" s="4" t="s">
        <v>17</v>
      </c>
      <c r="L176" s="18">
        <v>2020</v>
      </c>
      <c r="M176" s="18">
        <v>2400000000</v>
      </c>
    </row>
    <row r="177" spans="1:13" x14ac:dyDescent="0.2">
      <c r="A177" s="17" t="s">
        <v>8</v>
      </c>
      <c r="B177" s="17">
        <v>891855039</v>
      </c>
      <c r="C177" s="17" t="s">
        <v>102</v>
      </c>
      <c r="E177" s="17">
        <v>30092020</v>
      </c>
      <c r="F177" s="17">
        <v>1</v>
      </c>
      <c r="G177" s="18">
        <v>38066200</v>
      </c>
      <c r="H177" s="18">
        <v>40251800</v>
      </c>
      <c r="I177" s="18">
        <v>2185600</v>
      </c>
      <c r="J177" s="17">
        <v>30092020</v>
      </c>
      <c r="K177" s="4" t="s">
        <v>18</v>
      </c>
      <c r="L177" s="18">
        <v>2020</v>
      </c>
      <c r="M177" s="18">
        <v>2185600</v>
      </c>
    </row>
    <row r="178" spans="1:13" x14ac:dyDescent="0.2">
      <c r="A178" s="17" t="s">
        <v>8</v>
      </c>
      <c r="B178" s="17">
        <v>800191643</v>
      </c>
      <c r="C178" s="17" t="s">
        <v>114</v>
      </c>
      <c r="E178" s="17">
        <v>30092020</v>
      </c>
      <c r="F178" s="17">
        <v>1</v>
      </c>
      <c r="G178" s="18">
        <v>46249915.25</v>
      </c>
      <c r="H178" s="18">
        <v>66623040.25</v>
      </c>
      <c r="I178" s="18">
        <v>20373125</v>
      </c>
      <c r="J178" s="17">
        <v>30092020</v>
      </c>
      <c r="K178" s="4" t="s">
        <v>18</v>
      </c>
      <c r="L178" s="18">
        <v>2020</v>
      </c>
      <c r="M178" s="18">
        <v>20373125</v>
      </c>
    </row>
    <row r="179" spans="1:13" x14ac:dyDescent="0.2">
      <c r="A179" s="17" t="s">
        <v>8</v>
      </c>
      <c r="B179" s="17">
        <v>890480113</v>
      </c>
      <c r="C179" s="17" t="s">
        <v>99</v>
      </c>
      <c r="E179" s="17">
        <v>30092020</v>
      </c>
      <c r="F179" s="17">
        <v>1</v>
      </c>
      <c r="G179" s="18">
        <v>120211447.5</v>
      </c>
      <c r="H179" s="18">
        <v>137428366</v>
      </c>
      <c r="I179" s="18">
        <v>17216918.5</v>
      </c>
      <c r="J179" s="17">
        <v>30092020</v>
      </c>
      <c r="K179" s="4" t="s">
        <v>18</v>
      </c>
      <c r="L179" s="18">
        <v>2020</v>
      </c>
      <c r="M179" s="18">
        <v>17216918.5</v>
      </c>
    </row>
    <row r="180" spans="1:13" x14ac:dyDescent="0.2">
      <c r="A180" s="17" t="s">
        <v>8</v>
      </c>
      <c r="B180" s="17">
        <v>892399994</v>
      </c>
      <c r="C180" s="17" t="s">
        <v>107</v>
      </c>
      <c r="E180" s="17">
        <v>10082020</v>
      </c>
      <c r="F180" s="17">
        <v>1</v>
      </c>
      <c r="G180" s="18">
        <v>1364201196</v>
      </c>
      <c r="H180" s="18">
        <v>2364201196</v>
      </c>
      <c r="I180" s="18">
        <v>1000000000</v>
      </c>
      <c r="J180" s="17">
        <v>10082020</v>
      </c>
      <c r="K180" s="4" t="s">
        <v>20</v>
      </c>
      <c r="L180" s="18">
        <v>2020</v>
      </c>
      <c r="M180" s="18">
        <v>1000000000</v>
      </c>
    </row>
    <row r="181" spans="1:13" x14ac:dyDescent="0.2">
      <c r="A181" s="17" t="s">
        <v>8</v>
      </c>
      <c r="B181" s="17">
        <v>800253167</v>
      </c>
      <c r="C181" s="17" t="s">
        <v>115</v>
      </c>
      <c r="E181" s="17">
        <v>15062020</v>
      </c>
      <c r="F181" s="17">
        <v>1</v>
      </c>
      <c r="G181" s="18">
        <v>1400968539</v>
      </c>
      <c r="H181" s="18">
        <v>1406680123</v>
      </c>
      <c r="I181" s="18">
        <v>5711584</v>
      </c>
      <c r="J181" s="17">
        <v>15062020</v>
      </c>
      <c r="K181" s="4" t="s">
        <v>17</v>
      </c>
      <c r="L181" s="18">
        <v>2020</v>
      </c>
      <c r="M181" s="18">
        <v>5711584</v>
      </c>
    </row>
    <row r="182" spans="1:13" x14ac:dyDescent="0.2">
      <c r="A182" s="17" t="s">
        <v>8</v>
      </c>
      <c r="B182" s="17">
        <v>892280033</v>
      </c>
      <c r="C182" s="17" t="s">
        <v>106</v>
      </c>
      <c r="E182" s="17">
        <v>30092020</v>
      </c>
      <c r="F182" s="17">
        <v>1</v>
      </c>
      <c r="G182" s="18">
        <v>1371338586.05</v>
      </c>
      <c r="H182" s="18">
        <v>1414762702.05</v>
      </c>
      <c r="I182" s="18">
        <v>43424116</v>
      </c>
      <c r="J182" s="17">
        <v>30092020</v>
      </c>
      <c r="K182" s="4" t="s">
        <v>18</v>
      </c>
      <c r="L182" s="18">
        <v>2020</v>
      </c>
      <c r="M182" s="18">
        <v>43424116</v>
      </c>
    </row>
    <row r="183" spans="1:13" x14ac:dyDescent="0.2">
      <c r="A183" s="17" t="s">
        <v>8</v>
      </c>
      <c r="B183" s="17">
        <v>890303461</v>
      </c>
      <c r="C183" s="17" t="s">
        <v>98</v>
      </c>
      <c r="E183" s="17">
        <v>30092020</v>
      </c>
      <c r="F183" s="17">
        <v>1</v>
      </c>
      <c r="G183" s="18">
        <v>508429057</v>
      </c>
      <c r="H183" s="18">
        <v>513968457</v>
      </c>
      <c r="I183" s="18">
        <v>5539400</v>
      </c>
      <c r="J183" s="17">
        <v>30092020</v>
      </c>
      <c r="K183" s="4" t="s">
        <v>18</v>
      </c>
      <c r="L183" s="18">
        <v>2020</v>
      </c>
      <c r="M183" s="18">
        <v>5539400</v>
      </c>
    </row>
    <row r="184" spans="1:13" x14ac:dyDescent="0.2">
      <c r="A184" s="17" t="s">
        <v>8</v>
      </c>
      <c r="B184" s="17">
        <v>823002227</v>
      </c>
      <c r="C184" s="17" t="s">
        <v>92</v>
      </c>
      <c r="E184" s="17">
        <v>30092020</v>
      </c>
      <c r="F184" s="17">
        <v>1</v>
      </c>
      <c r="G184" s="18">
        <v>340477082.63999999</v>
      </c>
      <c r="H184" s="18">
        <v>347144321.63999999</v>
      </c>
      <c r="I184" s="18">
        <v>6667239</v>
      </c>
      <c r="J184" s="17">
        <v>30092020</v>
      </c>
      <c r="K184" s="4" t="s">
        <v>18</v>
      </c>
      <c r="L184" s="18">
        <v>2020</v>
      </c>
      <c r="M184" s="18">
        <v>6667239</v>
      </c>
    </row>
    <row r="185" spans="1:13" x14ac:dyDescent="0.2">
      <c r="A185" s="17" t="s">
        <v>8</v>
      </c>
      <c r="B185" s="17">
        <v>802016357</v>
      </c>
      <c r="C185" s="17" t="s">
        <v>86</v>
      </c>
      <c r="E185" s="17">
        <v>30092020</v>
      </c>
      <c r="F185" s="17">
        <v>1</v>
      </c>
      <c r="G185" s="18">
        <v>403190966.19999999</v>
      </c>
      <c r="H185" s="18">
        <v>623718911</v>
      </c>
      <c r="I185" s="18">
        <v>220527944.80000001</v>
      </c>
      <c r="J185" s="17">
        <v>30092020</v>
      </c>
      <c r="K185" s="4" t="s">
        <v>18</v>
      </c>
      <c r="L185" s="18">
        <v>2020</v>
      </c>
      <c r="M185" s="18">
        <v>220527944.80000001</v>
      </c>
    </row>
    <row r="186" spans="1:13" x14ac:dyDescent="0.2">
      <c r="A186" s="17" t="s">
        <v>8</v>
      </c>
      <c r="B186" s="17">
        <v>830509497</v>
      </c>
      <c r="C186" s="17" t="s">
        <v>94</v>
      </c>
      <c r="E186" s="17">
        <v>15062020</v>
      </c>
      <c r="F186" s="17">
        <v>1</v>
      </c>
      <c r="G186" s="18">
        <v>0</v>
      </c>
      <c r="H186" s="18">
        <v>228013490</v>
      </c>
      <c r="I186" s="18">
        <v>237900000</v>
      </c>
      <c r="J186" s="17">
        <v>15062020</v>
      </c>
      <c r="K186" s="4" t="s">
        <v>17</v>
      </c>
      <c r="L186" s="18">
        <v>2020</v>
      </c>
      <c r="M186" s="18">
        <v>237900000</v>
      </c>
    </row>
    <row r="187" spans="1:13" x14ac:dyDescent="0.2">
      <c r="A187" s="17" t="s">
        <v>8</v>
      </c>
      <c r="B187" s="17">
        <v>901139193</v>
      </c>
      <c r="C187" s="17" t="s">
        <v>113</v>
      </c>
      <c r="E187" s="17">
        <v>15072020</v>
      </c>
      <c r="F187" s="17">
        <v>1</v>
      </c>
      <c r="G187" s="18">
        <v>7180268660</v>
      </c>
      <c r="H187" s="18">
        <v>10307960007</v>
      </c>
      <c r="I187" s="18">
        <v>3127691347</v>
      </c>
      <c r="J187" s="17">
        <v>15072020</v>
      </c>
      <c r="K187" s="4" t="s">
        <v>19</v>
      </c>
      <c r="L187" s="18">
        <v>2020</v>
      </c>
      <c r="M187" s="18">
        <v>3127691347</v>
      </c>
    </row>
    <row r="188" spans="1:13" x14ac:dyDescent="0.2">
      <c r="A188" s="17" t="s">
        <v>8</v>
      </c>
      <c r="B188" s="17">
        <v>900465319</v>
      </c>
      <c r="C188" s="17" t="s">
        <v>111</v>
      </c>
      <c r="E188" s="17">
        <v>15062020</v>
      </c>
      <c r="F188" s="17">
        <v>1</v>
      </c>
      <c r="G188" s="18">
        <v>12323049489</v>
      </c>
      <c r="H188" s="18">
        <v>14073049489</v>
      </c>
      <c r="I188" s="18">
        <v>1750000000</v>
      </c>
      <c r="J188" s="17">
        <v>15062020</v>
      </c>
      <c r="K188" s="4" t="s">
        <v>17</v>
      </c>
      <c r="L188" s="18">
        <v>2020</v>
      </c>
      <c r="M188" s="18">
        <v>1750000000</v>
      </c>
    </row>
    <row r="189" spans="1:13" x14ac:dyDescent="0.2">
      <c r="A189" s="17" t="s">
        <v>8</v>
      </c>
      <c r="B189" s="17">
        <v>900465319</v>
      </c>
      <c r="C189" s="17" t="s">
        <v>111</v>
      </c>
      <c r="E189" s="17">
        <v>15072020</v>
      </c>
      <c r="F189" s="17">
        <v>1</v>
      </c>
      <c r="G189" s="18">
        <v>12573049489</v>
      </c>
      <c r="H189" s="18">
        <v>14073049489</v>
      </c>
      <c r="I189" s="18">
        <v>1500000000</v>
      </c>
      <c r="J189" s="17">
        <v>15072020</v>
      </c>
      <c r="K189" s="4" t="s">
        <v>19</v>
      </c>
      <c r="L189" s="18">
        <v>2020</v>
      </c>
      <c r="M189" s="18">
        <v>1500000000</v>
      </c>
    </row>
    <row r="190" spans="1:13" x14ac:dyDescent="0.2">
      <c r="A190" s="17" t="s">
        <v>8</v>
      </c>
      <c r="B190" s="17">
        <v>800194798</v>
      </c>
      <c r="C190" s="17" t="s">
        <v>77</v>
      </c>
      <c r="E190" s="17">
        <v>15072020</v>
      </c>
      <c r="F190" s="17">
        <v>1</v>
      </c>
      <c r="G190" s="18">
        <v>4392702258</v>
      </c>
      <c r="H190" s="18">
        <v>6392702258</v>
      </c>
      <c r="I190" s="18">
        <v>2000000000</v>
      </c>
      <c r="J190" s="17">
        <v>15072020</v>
      </c>
      <c r="K190" s="4" t="s">
        <v>19</v>
      </c>
      <c r="L190" s="18">
        <v>2020</v>
      </c>
      <c r="M190" s="18">
        <v>2000000000</v>
      </c>
    </row>
    <row r="191" spans="1:13" x14ac:dyDescent="0.2">
      <c r="A191" s="17" t="s">
        <v>8</v>
      </c>
      <c r="B191" s="17">
        <v>890102768</v>
      </c>
      <c r="C191" s="17" t="s">
        <v>95</v>
      </c>
      <c r="E191" s="17">
        <v>15072020</v>
      </c>
      <c r="F191" s="17">
        <v>1</v>
      </c>
      <c r="G191" s="18">
        <v>1362352728</v>
      </c>
      <c r="H191" s="18">
        <v>1687806027</v>
      </c>
      <c r="I191" s="18">
        <v>325453299</v>
      </c>
      <c r="J191" s="17">
        <v>15072020</v>
      </c>
      <c r="K191" s="4" t="s">
        <v>19</v>
      </c>
      <c r="L191" s="18">
        <v>2020</v>
      </c>
      <c r="M191" s="18">
        <v>325453299</v>
      </c>
    </row>
    <row r="192" spans="1:13" x14ac:dyDescent="0.2">
      <c r="A192" s="17" t="s">
        <v>8</v>
      </c>
      <c r="B192" s="17">
        <v>805027337</v>
      </c>
      <c r="C192" s="17" t="s">
        <v>87</v>
      </c>
      <c r="E192" s="17">
        <v>30092020</v>
      </c>
      <c r="F192" s="17">
        <v>1</v>
      </c>
      <c r="G192" s="18">
        <v>45931259</v>
      </c>
      <c r="H192" s="18">
        <v>47107028</v>
      </c>
      <c r="I192" s="18">
        <v>1175769</v>
      </c>
      <c r="J192" s="17">
        <v>30092020</v>
      </c>
      <c r="K192" s="4" t="s">
        <v>18</v>
      </c>
      <c r="L192" s="18">
        <v>2020</v>
      </c>
      <c r="M192" s="18">
        <v>1175769</v>
      </c>
    </row>
    <row r="193" spans="1:13" x14ac:dyDescent="0.2">
      <c r="A193" s="17" t="s">
        <v>8</v>
      </c>
      <c r="B193" s="17">
        <v>800033723</v>
      </c>
      <c r="C193" s="17" t="s">
        <v>75</v>
      </c>
      <c r="E193" s="17">
        <v>15062020</v>
      </c>
      <c r="F193" s="17">
        <v>1</v>
      </c>
      <c r="G193" s="18">
        <v>2215617463</v>
      </c>
      <c r="H193" s="18">
        <v>2309002245</v>
      </c>
      <c r="I193" s="18">
        <v>93384782</v>
      </c>
      <c r="J193" s="17">
        <v>15062020</v>
      </c>
      <c r="K193" s="4" t="s">
        <v>17</v>
      </c>
      <c r="L193" s="18">
        <v>2020</v>
      </c>
      <c r="M193" s="18">
        <v>93384782</v>
      </c>
    </row>
    <row r="194" spans="1:13" x14ac:dyDescent="0.2">
      <c r="A194" s="17" t="s">
        <v>8</v>
      </c>
      <c r="B194" s="17">
        <v>802006337</v>
      </c>
      <c r="C194" s="17" t="s">
        <v>82</v>
      </c>
      <c r="E194" s="17">
        <v>30092020</v>
      </c>
      <c r="F194" s="17">
        <v>1</v>
      </c>
      <c r="G194" s="18">
        <v>2041029850.2</v>
      </c>
      <c r="H194" s="18">
        <v>2268860671</v>
      </c>
      <c r="I194" s="18">
        <v>227830820.80000001</v>
      </c>
      <c r="J194" s="17">
        <v>30092020</v>
      </c>
      <c r="K194" s="4" t="s">
        <v>18</v>
      </c>
      <c r="L194" s="18">
        <v>2020</v>
      </c>
      <c r="M194" s="18">
        <v>227830820.80000001</v>
      </c>
    </row>
    <row r="195" spans="1:13" x14ac:dyDescent="0.2">
      <c r="A195" s="17" t="s">
        <v>8</v>
      </c>
      <c r="B195" s="17">
        <v>900415382</v>
      </c>
      <c r="C195" s="17" t="s">
        <v>120</v>
      </c>
      <c r="E195" s="17">
        <v>30092020</v>
      </c>
      <c r="F195" s="17">
        <v>1</v>
      </c>
      <c r="G195" s="18">
        <v>191818754</v>
      </c>
      <c r="H195" s="18">
        <v>206072752</v>
      </c>
      <c r="I195" s="18">
        <v>14253998</v>
      </c>
      <c r="J195" s="17">
        <v>30092020</v>
      </c>
      <c r="K195" s="4" t="s">
        <v>18</v>
      </c>
      <c r="L195" s="18">
        <v>2020</v>
      </c>
      <c r="M195" s="18">
        <v>14253998</v>
      </c>
    </row>
    <row r="196" spans="1:13" x14ac:dyDescent="0.2">
      <c r="A196" s="17" t="s">
        <v>8</v>
      </c>
      <c r="B196" s="17">
        <v>800152970</v>
      </c>
      <c r="C196" s="17" t="s">
        <v>121</v>
      </c>
      <c r="E196" s="17">
        <v>30092020</v>
      </c>
      <c r="F196" s="17">
        <v>1</v>
      </c>
      <c r="G196" s="18">
        <v>11483748.5</v>
      </c>
      <c r="H196" s="18">
        <v>12095348</v>
      </c>
      <c r="I196" s="18">
        <v>611599.5</v>
      </c>
      <c r="J196" s="17">
        <v>30092020</v>
      </c>
      <c r="K196" s="4" t="s">
        <v>18</v>
      </c>
      <c r="L196" s="18">
        <v>2020</v>
      </c>
      <c r="M196" s="18">
        <v>611599.5</v>
      </c>
    </row>
    <row r="197" spans="1:13" x14ac:dyDescent="0.2">
      <c r="A197" s="17" t="s">
        <v>8</v>
      </c>
      <c r="B197" s="17">
        <v>822006051</v>
      </c>
      <c r="C197" s="17" t="s">
        <v>122</v>
      </c>
      <c r="E197" s="17">
        <v>10092020</v>
      </c>
      <c r="F197" s="17">
        <v>1</v>
      </c>
      <c r="G197" s="18">
        <v>2628472</v>
      </c>
      <c r="H197" s="18">
        <v>3150066</v>
      </c>
      <c r="I197" s="18">
        <v>521594</v>
      </c>
      <c r="J197" s="17">
        <v>10092020</v>
      </c>
      <c r="K197" s="4" t="s">
        <v>18</v>
      </c>
      <c r="L197" s="18">
        <v>2020</v>
      </c>
      <c r="M197" s="18">
        <v>521594</v>
      </c>
    </row>
    <row r="198" spans="1:13" x14ac:dyDescent="0.2">
      <c r="A198" s="17" t="s">
        <v>8</v>
      </c>
      <c r="B198" s="17">
        <v>890112801</v>
      </c>
      <c r="C198" s="17" t="s">
        <v>123</v>
      </c>
      <c r="E198" s="17">
        <v>30092020</v>
      </c>
      <c r="F198" s="17">
        <v>1</v>
      </c>
      <c r="G198" s="18">
        <v>101853403.5</v>
      </c>
      <c r="H198" s="18">
        <v>329604078</v>
      </c>
      <c r="I198" s="18">
        <v>227750674.5</v>
      </c>
      <c r="J198" s="17">
        <v>30092020</v>
      </c>
      <c r="K198" s="4" t="s">
        <v>18</v>
      </c>
      <c r="L198" s="18">
        <v>2020</v>
      </c>
      <c r="M198" s="18">
        <v>227750674.5</v>
      </c>
    </row>
    <row r="200" spans="1:13" x14ac:dyDescent="0.2">
      <c r="F200" s="18"/>
      <c r="I200" s="17"/>
      <c r="J200" s="3"/>
      <c r="K200" s="17"/>
    </row>
  </sheetData>
  <autoFilter ref="A1:M1" xr:uid="{6FD653ED-DB6C-4F49-8296-CCF60CCC1DA1}"/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C9AD9-D5EE-473F-9E86-64EAEADF766F}">
  <dimension ref="A1:H215"/>
  <sheetViews>
    <sheetView topLeftCell="B1" workbookViewId="0">
      <selection activeCell="B188" sqref="B1:B1048576"/>
    </sheetView>
  </sheetViews>
  <sheetFormatPr baseColWidth="10" defaultRowHeight="12" x14ac:dyDescent="0.2"/>
  <cols>
    <col min="1" max="1" width="12" style="17"/>
    <col min="2" max="2" width="12.83203125" style="17" customWidth="1"/>
    <col min="3" max="3" width="73.5" style="17" bestFit="1" customWidth="1"/>
    <col min="4" max="4" width="15" style="18" customWidth="1"/>
    <col min="5" max="5" width="18.6640625" style="18" bestFit="1" customWidth="1"/>
    <col min="6" max="6" width="10.5" style="17" bestFit="1" customWidth="1"/>
    <col min="7" max="7" width="14.83203125" style="3" bestFit="1" customWidth="1"/>
    <col min="8" max="8" width="14.33203125" style="17" bestFit="1" customWidth="1"/>
    <col min="9" max="16384" width="12" style="17"/>
  </cols>
  <sheetData>
    <row r="1" spans="1:8" s="15" customFormat="1" x14ac:dyDescent="0.2">
      <c r="A1" s="15" t="s">
        <v>0</v>
      </c>
      <c r="B1" s="15" t="s">
        <v>1</v>
      </c>
      <c r="C1" s="15" t="s">
        <v>22</v>
      </c>
      <c r="D1" s="16" t="s">
        <v>74</v>
      </c>
      <c r="E1" s="16" t="s">
        <v>6</v>
      </c>
      <c r="F1" s="15" t="s">
        <v>7</v>
      </c>
      <c r="G1" s="2" t="s">
        <v>125</v>
      </c>
      <c r="H1" s="2" t="s">
        <v>126</v>
      </c>
    </row>
    <row r="2" spans="1:8" x14ac:dyDescent="0.2">
      <c r="A2" s="17" t="s">
        <v>8</v>
      </c>
      <c r="B2" s="17">
        <v>900714155</v>
      </c>
      <c r="C2" s="17" t="s">
        <v>69</v>
      </c>
      <c r="D2" s="18">
        <v>9252548</v>
      </c>
      <c r="E2" s="18">
        <v>9252548</v>
      </c>
      <c r="F2" s="17">
        <v>30102020</v>
      </c>
      <c r="G2" s="20">
        <v>10</v>
      </c>
      <c r="H2" s="18">
        <v>2020</v>
      </c>
    </row>
    <row r="3" spans="1:8" x14ac:dyDescent="0.2">
      <c r="A3" s="17" t="s">
        <v>8</v>
      </c>
      <c r="B3" s="17">
        <v>839000145</v>
      </c>
      <c r="C3" s="17" t="s">
        <v>44</v>
      </c>
      <c r="D3" s="18">
        <v>127572591</v>
      </c>
      <c r="E3" s="18">
        <v>31893147.75</v>
      </c>
      <c r="F3" s="17">
        <v>30112020</v>
      </c>
      <c r="G3" s="20">
        <v>11</v>
      </c>
      <c r="H3" s="18">
        <v>2020</v>
      </c>
    </row>
    <row r="4" spans="1:8" x14ac:dyDescent="0.2">
      <c r="A4" s="17" t="s">
        <v>8</v>
      </c>
      <c r="B4" s="17">
        <v>839000145</v>
      </c>
      <c r="C4" s="17" t="s">
        <v>44</v>
      </c>
      <c r="E4" s="18">
        <v>31893147.75</v>
      </c>
      <c r="F4" s="17">
        <v>30122020</v>
      </c>
      <c r="G4" s="20">
        <v>12</v>
      </c>
      <c r="H4" s="18">
        <v>2020</v>
      </c>
    </row>
    <row r="5" spans="1:8" x14ac:dyDescent="0.2">
      <c r="A5" s="17" t="s">
        <v>8</v>
      </c>
      <c r="B5" s="17">
        <v>839000145</v>
      </c>
      <c r="C5" s="17" t="s">
        <v>44</v>
      </c>
      <c r="E5" s="18">
        <v>31893147.75</v>
      </c>
      <c r="F5" s="17">
        <v>30012021</v>
      </c>
      <c r="G5" s="20">
        <v>1</v>
      </c>
      <c r="H5" s="18">
        <v>2021</v>
      </c>
    </row>
    <row r="6" spans="1:8" x14ac:dyDescent="0.2">
      <c r="A6" s="17" t="s">
        <v>8</v>
      </c>
      <c r="B6" s="17">
        <v>839000145</v>
      </c>
      <c r="C6" s="17" t="s">
        <v>44</v>
      </c>
      <c r="E6" s="18">
        <v>31893147.75</v>
      </c>
      <c r="F6" s="17">
        <v>28022021</v>
      </c>
      <c r="G6" s="20">
        <v>2</v>
      </c>
      <c r="H6" s="18">
        <v>2021</v>
      </c>
    </row>
    <row r="7" spans="1:8" x14ac:dyDescent="0.2">
      <c r="A7" s="17" t="s">
        <v>8</v>
      </c>
      <c r="B7" s="17">
        <v>901243826</v>
      </c>
      <c r="C7" s="17" t="s">
        <v>73</v>
      </c>
      <c r="D7" s="18">
        <v>38895110.100000001</v>
      </c>
      <c r="E7" s="18">
        <v>38895110.100000001</v>
      </c>
      <c r="F7" s="17">
        <v>31012021</v>
      </c>
      <c r="G7" s="20">
        <v>1</v>
      </c>
      <c r="H7" s="18">
        <v>2021</v>
      </c>
    </row>
    <row r="8" spans="1:8" x14ac:dyDescent="0.2">
      <c r="A8" s="17" t="s">
        <v>8</v>
      </c>
      <c r="B8" s="17">
        <v>802022775</v>
      </c>
      <c r="C8" s="17" t="s">
        <v>34</v>
      </c>
      <c r="D8" s="18">
        <v>102647130</v>
      </c>
      <c r="E8" s="18">
        <v>102647130</v>
      </c>
      <c r="F8" s="17">
        <v>15062020</v>
      </c>
      <c r="G8" s="20">
        <v>6</v>
      </c>
      <c r="H8" s="18">
        <v>2020</v>
      </c>
    </row>
    <row r="9" spans="1:8" x14ac:dyDescent="0.2">
      <c r="A9" s="17" t="s">
        <v>8</v>
      </c>
      <c r="B9" s="17">
        <v>802022775</v>
      </c>
      <c r="C9" s="17" t="s">
        <v>34</v>
      </c>
      <c r="D9" s="18">
        <v>5058401.2710000016</v>
      </c>
      <c r="E9" s="18">
        <v>5058401.2710000016</v>
      </c>
      <c r="F9" s="17">
        <v>30092020</v>
      </c>
      <c r="G9" s="20">
        <v>9</v>
      </c>
      <c r="H9" s="18">
        <v>2020</v>
      </c>
    </row>
    <row r="10" spans="1:8" x14ac:dyDescent="0.2">
      <c r="A10" s="17" t="s">
        <v>8</v>
      </c>
      <c r="B10" s="17">
        <v>900208532</v>
      </c>
      <c r="C10" s="17" t="s">
        <v>110</v>
      </c>
      <c r="D10" s="18">
        <v>26574713</v>
      </c>
      <c r="E10" s="18">
        <v>26574713</v>
      </c>
      <c r="F10" s="17">
        <v>30092020</v>
      </c>
      <c r="G10" s="20">
        <v>9</v>
      </c>
      <c r="H10" s="18">
        <v>2020</v>
      </c>
    </row>
    <row r="11" spans="1:8" x14ac:dyDescent="0.2">
      <c r="A11" s="17" t="s">
        <v>8</v>
      </c>
      <c r="B11" s="17">
        <v>900249014</v>
      </c>
      <c r="C11" s="17" t="s">
        <v>62</v>
      </c>
      <c r="D11" s="18">
        <v>1400000</v>
      </c>
      <c r="E11" s="18">
        <v>1400000</v>
      </c>
      <c r="F11" s="17">
        <v>15062020</v>
      </c>
      <c r="G11" s="20">
        <v>6</v>
      </c>
      <c r="H11" s="18">
        <v>2020</v>
      </c>
    </row>
    <row r="12" spans="1:8" x14ac:dyDescent="0.2">
      <c r="A12" s="17" t="s">
        <v>8</v>
      </c>
      <c r="B12" s="17">
        <v>900249014</v>
      </c>
      <c r="C12" s="17" t="s">
        <v>62</v>
      </c>
      <c r="D12" s="18">
        <v>16790286.24666667</v>
      </c>
      <c r="E12" s="18">
        <v>16790286.24666667</v>
      </c>
      <c r="F12" s="17">
        <v>30092020</v>
      </c>
      <c r="G12" s="20">
        <v>9</v>
      </c>
      <c r="H12" s="18">
        <v>2020</v>
      </c>
    </row>
    <row r="13" spans="1:8" x14ac:dyDescent="0.2">
      <c r="A13" s="17" t="s">
        <v>8</v>
      </c>
      <c r="B13" s="17">
        <v>800197217</v>
      </c>
      <c r="C13" s="17" t="s">
        <v>28</v>
      </c>
      <c r="D13" s="18">
        <v>214340544</v>
      </c>
      <c r="E13" s="18">
        <v>107170272</v>
      </c>
      <c r="F13" s="17">
        <v>31012021</v>
      </c>
      <c r="G13" s="20">
        <v>1</v>
      </c>
      <c r="H13" s="18">
        <v>2021</v>
      </c>
    </row>
    <row r="14" spans="1:8" x14ac:dyDescent="0.2">
      <c r="A14" s="17" t="s">
        <v>8</v>
      </c>
      <c r="B14" s="17">
        <v>800197217</v>
      </c>
      <c r="C14" s="17" t="s">
        <v>28</v>
      </c>
      <c r="E14" s="18">
        <v>107170272</v>
      </c>
      <c r="F14" s="17">
        <v>28022021</v>
      </c>
      <c r="G14" s="20">
        <v>2</v>
      </c>
      <c r="H14" s="18">
        <v>2021</v>
      </c>
    </row>
    <row r="15" spans="1:8" x14ac:dyDescent="0.2">
      <c r="A15" s="17" t="s">
        <v>8</v>
      </c>
      <c r="B15" s="17">
        <v>900246954</v>
      </c>
      <c r="C15" s="17" t="s">
        <v>61</v>
      </c>
      <c r="D15" s="18">
        <v>5707108</v>
      </c>
      <c r="E15" s="18">
        <v>5707108</v>
      </c>
      <c r="F15" s="17">
        <v>30092020</v>
      </c>
      <c r="G15" s="20">
        <v>9</v>
      </c>
      <c r="H15" s="18">
        <v>2020</v>
      </c>
    </row>
    <row r="16" spans="1:8" x14ac:dyDescent="0.2">
      <c r="A16" s="17" t="s">
        <v>8</v>
      </c>
      <c r="B16" s="17">
        <v>892300979</v>
      </c>
      <c r="C16" s="17" t="s">
        <v>51</v>
      </c>
      <c r="D16" s="18">
        <v>818288325</v>
      </c>
      <c r="E16" s="18">
        <v>272762775</v>
      </c>
      <c r="F16" s="17">
        <v>15072020</v>
      </c>
      <c r="G16" s="20">
        <v>7</v>
      </c>
      <c r="H16" s="18">
        <v>2020</v>
      </c>
    </row>
    <row r="17" spans="1:8" x14ac:dyDescent="0.2">
      <c r="A17" s="17" t="s">
        <v>8</v>
      </c>
      <c r="B17" s="17">
        <v>892300979</v>
      </c>
      <c r="C17" s="17" t="s">
        <v>51</v>
      </c>
      <c r="E17" s="18">
        <v>272762775</v>
      </c>
      <c r="F17" s="17">
        <v>15082020</v>
      </c>
      <c r="G17" s="20">
        <v>8</v>
      </c>
      <c r="H17" s="18">
        <v>2020</v>
      </c>
    </row>
    <row r="18" spans="1:8" x14ac:dyDescent="0.2">
      <c r="A18" s="17" t="s">
        <v>8</v>
      </c>
      <c r="B18" s="17">
        <v>892300979</v>
      </c>
      <c r="C18" s="17" t="s">
        <v>51</v>
      </c>
      <c r="E18" s="18">
        <v>272762775</v>
      </c>
      <c r="F18" s="17">
        <v>15092020</v>
      </c>
      <c r="G18" s="20">
        <v>9</v>
      </c>
      <c r="H18" s="18">
        <v>2020</v>
      </c>
    </row>
    <row r="19" spans="1:8" x14ac:dyDescent="0.2">
      <c r="A19" s="17" t="s">
        <v>8</v>
      </c>
      <c r="B19" s="17">
        <v>892300979</v>
      </c>
      <c r="C19" s="17" t="s">
        <v>51</v>
      </c>
      <c r="D19" s="18">
        <v>1210869766</v>
      </c>
      <c r="E19" s="18">
        <v>403623255.33333331</v>
      </c>
      <c r="F19" s="17">
        <v>30102020</v>
      </c>
      <c r="G19" s="20">
        <v>10</v>
      </c>
      <c r="H19" s="18">
        <v>2020</v>
      </c>
    </row>
    <row r="20" spans="1:8" x14ac:dyDescent="0.2">
      <c r="A20" s="17" t="s">
        <v>8</v>
      </c>
      <c r="B20" s="17">
        <v>892300979</v>
      </c>
      <c r="C20" s="17" t="s">
        <v>51</v>
      </c>
      <c r="E20" s="18">
        <v>403623255.33333331</v>
      </c>
      <c r="F20" s="17">
        <v>30112020</v>
      </c>
      <c r="G20" s="20">
        <v>11</v>
      </c>
      <c r="H20" s="18">
        <v>2020</v>
      </c>
    </row>
    <row r="21" spans="1:8" x14ac:dyDescent="0.2">
      <c r="A21" s="17" t="s">
        <v>8</v>
      </c>
      <c r="B21" s="17">
        <v>892300979</v>
      </c>
      <c r="C21" s="17" t="s">
        <v>51</v>
      </c>
      <c r="E21" s="18">
        <v>403623255.33333331</v>
      </c>
      <c r="F21" s="17">
        <v>30122020</v>
      </c>
      <c r="G21" s="20">
        <v>12</v>
      </c>
      <c r="H21" s="18">
        <v>2020</v>
      </c>
    </row>
    <row r="22" spans="1:8" x14ac:dyDescent="0.2">
      <c r="A22" s="17" t="s">
        <v>8</v>
      </c>
      <c r="B22" s="17">
        <v>892300979</v>
      </c>
      <c r="C22" s="17" t="s">
        <v>51</v>
      </c>
      <c r="D22" s="18">
        <v>277180831.80000001</v>
      </c>
      <c r="E22" s="18">
        <v>138590415.90000001</v>
      </c>
      <c r="F22" s="17">
        <v>31012021</v>
      </c>
      <c r="G22" s="20">
        <v>1</v>
      </c>
      <c r="H22" s="18">
        <v>2021</v>
      </c>
    </row>
    <row r="23" spans="1:8" x14ac:dyDescent="0.2">
      <c r="A23" s="17" t="s">
        <v>8</v>
      </c>
      <c r="B23" s="17">
        <v>892300979</v>
      </c>
      <c r="C23" s="17" t="s">
        <v>51</v>
      </c>
      <c r="E23" s="18">
        <v>138590415.90000001</v>
      </c>
      <c r="F23" s="17">
        <v>28022021</v>
      </c>
      <c r="G23" s="20">
        <v>2</v>
      </c>
      <c r="H23" s="18">
        <v>2021</v>
      </c>
    </row>
    <row r="24" spans="1:8" x14ac:dyDescent="0.2">
      <c r="A24" s="17" t="s">
        <v>8</v>
      </c>
      <c r="B24" s="17">
        <v>900594169</v>
      </c>
      <c r="C24" s="17" t="s">
        <v>68</v>
      </c>
      <c r="D24" s="18">
        <v>51022391</v>
      </c>
      <c r="E24" s="18">
        <v>51022391</v>
      </c>
      <c r="F24" s="17">
        <v>30102020</v>
      </c>
      <c r="G24" s="20">
        <v>10</v>
      </c>
      <c r="H24" s="18">
        <v>2020</v>
      </c>
    </row>
    <row r="25" spans="1:8" x14ac:dyDescent="0.2">
      <c r="A25" s="17" t="s">
        <v>8</v>
      </c>
      <c r="B25" s="17">
        <v>830510991</v>
      </c>
      <c r="C25" s="17" t="s">
        <v>116</v>
      </c>
      <c r="D25" s="18">
        <v>65254996.060000017</v>
      </c>
      <c r="E25" s="18">
        <v>65254996.060000017</v>
      </c>
      <c r="F25" s="17">
        <v>30092020</v>
      </c>
      <c r="G25" s="20">
        <v>9</v>
      </c>
      <c r="H25" s="18">
        <v>2020</v>
      </c>
    </row>
    <row r="26" spans="1:8" x14ac:dyDescent="0.2">
      <c r="A26" s="17" t="s">
        <v>8</v>
      </c>
      <c r="B26" s="17">
        <v>900431550</v>
      </c>
      <c r="C26" s="17" t="s">
        <v>65</v>
      </c>
      <c r="D26" s="18">
        <v>28856108</v>
      </c>
      <c r="E26" s="18">
        <v>28856198</v>
      </c>
      <c r="F26" s="17">
        <v>15072020</v>
      </c>
      <c r="G26" s="20">
        <v>7</v>
      </c>
      <c r="H26" s="18">
        <v>2020</v>
      </c>
    </row>
    <row r="27" spans="1:8" x14ac:dyDescent="0.2">
      <c r="A27" s="17" t="s">
        <v>8</v>
      </c>
      <c r="B27" s="17">
        <v>900431550</v>
      </c>
      <c r="C27" s="17" t="s">
        <v>65</v>
      </c>
      <c r="D27" s="18">
        <v>9490250</v>
      </c>
      <c r="E27" s="18">
        <v>9490250</v>
      </c>
      <c r="F27" s="17">
        <v>30092020</v>
      </c>
      <c r="G27" s="20">
        <v>9</v>
      </c>
      <c r="H27" s="18">
        <v>2020</v>
      </c>
    </row>
    <row r="28" spans="1:8" x14ac:dyDescent="0.2">
      <c r="A28" s="17" t="s">
        <v>8</v>
      </c>
      <c r="B28" s="17">
        <v>812005644</v>
      </c>
      <c r="C28" s="17" t="s">
        <v>36</v>
      </c>
      <c r="D28" s="18">
        <v>47465473</v>
      </c>
      <c r="E28" s="18">
        <v>15821824.333333334</v>
      </c>
      <c r="F28" s="17">
        <v>30112020</v>
      </c>
      <c r="G28" s="20">
        <v>11</v>
      </c>
      <c r="H28" s="18">
        <v>2020</v>
      </c>
    </row>
    <row r="29" spans="1:8" x14ac:dyDescent="0.2">
      <c r="A29" s="17" t="s">
        <v>8</v>
      </c>
      <c r="B29" s="17">
        <v>812005644</v>
      </c>
      <c r="C29" s="17" t="s">
        <v>36</v>
      </c>
      <c r="E29" s="18">
        <v>15821824.333333334</v>
      </c>
      <c r="F29" s="17">
        <v>30122020</v>
      </c>
      <c r="G29" s="20">
        <v>12</v>
      </c>
      <c r="H29" s="18">
        <v>2020</v>
      </c>
    </row>
    <row r="30" spans="1:8" x14ac:dyDescent="0.2">
      <c r="A30" s="17" t="s">
        <v>8</v>
      </c>
      <c r="B30" s="17">
        <v>812005644</v>
      </c>
      <c r="C30" s="17" t="s">
        <v>36</v>
      </c>
      <c r="E30" s="18">
        <v>15821824.333333334</v>
      </c>
      <c r="F30" s="17">
        <v>30012021</v>
      </c>
      <c r="G30" s="20">
        <v>1</v>
      </c>
      <c r="H30" s="18">
        <v>2021</v>
      </c>
    </row>
    <row r="31" spans="1:8" x14ac:dyDescent="0.2">
      <c r="A31" s="17" t="s">
        <v>8</v>
      </c>
      <c r="B31" s="17">
        <v>800179966</v>
      </c>
      <c r="C31" s="17" t="s">
        <v>26</v>
      </c>
      <c r="D31" s="18">
        <v>811863748</v>
      </c>
      <c r="E31" s="18">
        <v>405931874</v>
      </c>
      <c r="F31" s="17">
        <v>15082020</v>
      </c>
      <c r="G31" s="20">
        <v>8</v>
      </c>
      <c r="H31" s="18">
        <v>2020</v>
      </c>
    </row>
    <row r="32" spans="1:8" x14ac:dyDescent="0.2">
      <c r="A32" s="17" t="s">
        <v>8</v>
      </c>
      <c r="B32" s="17">
        <v>800179966</v>
      </c>
      <c r="C32" s="17" t="s">
        <v>26</v>
      </c>
      <c r="E32" s="18">
        <v>405931874</v>
      </c>
      <c r="F32" s="17">
        <v>15092020</v>
      </c>
      <c r="G32" s="20">
        <v>9</v>
      </c>
      <c r="H32" s="18">
        <v>2020</v>
      </c>
    </row>
    <row r="33" spans="1:8" x14ac:dyDescent="0.2">
      <c r="A33" s="17" t="s">
        <v>8</v>
      </c>
      <c r="B33" s="17">
        <v>800179966</v>
      </c>
      <c r="C33" s="17" t="s">
        <v>26</v>
      </c>
      <c r="D33" s="18">
        <v>278464426</v>
      </c>
      <c r="E33" s="18">
        <v>139232213</v>
      </c>
      <c r="F33" s="17">
        <v>30102020</v>
      </c>
      <c r="G33" s="20">
        <v>10</v>
      </c>
      <c r="H33" s="18">
        <v>2020</v>
      </c>
    </row>
    <row r="34" spans="1:8" x14ac:dyDescent="0.2">
      <c r="A34" s="17" t="s">
        <v>8</v>
      </c>
      <c r="B34" s="17">
        <v>800179966</v>
      </c>
      <c r="C34" s="17" t="s">
        <v>26</v>
      </c>
      <c r="E34" s="18">
        <v>139232213</v>
      </c>
      <c r="F34" s="17">
        <v>30112020</v>
      </c>
      <c r="G34" s="20">
        <v>11</v>
      </c>
      <c r="H34" s="18">
        <v>2020</v>
      </c>
    </row>
    <row r="35" spans="1:8" x14ac:dyDescent="0.2">
      <c r="A35" s="17" t="s">
        <v>8</v>
      </c>
      <c r="B35" s="17">
        <v>823002991</v>
      </c>
      <c r="C35" s="17" t="s">
        <v>37</v>
      </c>
      <c r="D35" s="18">
        <v>12960945</v>
      </c>
      <c r="E35" s="18">
        <v>12960945</v>
      </c>
      <c r="F35" s="17">
        <v>30122020</v>
      </c>
      <c r="G35" s="20">
        <v>12</v>
      </c>
      <c r="H35" s="18">
        <v>2020</v>
      </c>
    </row>
    <row r="36" spans="1:8" x14ac:dyDescent="0.2">
      <c r="A36" s="17" t="s">
        <v>8</v>
      </c>
      <c r="B36" s="17">
        <v>900264327</v>
      </c>
      <c r="C36" s="17" t="s">
        <v>119</v>
      </c>
      <c r="D36" s="18">
        <v>2334459.7060000002</v>
      </c>
      <c r="E36" s="18">
        <v>2334459.7060000002</v>
      </c>
      <c r="F36" s="17">
        <v>30092020</v>
      </c>
      <c r="G36" s="20">
        <v>9</v>
      </c>
      <c r="H36" s="18">
        <v>2020</v>
      </c>
    </row>
    <row r="37" spans="1:8" x14ac:dyDescent="0.2">
      <c r="A37" s="17" t="s">
        <v>8</v>
      </c>
      <c r="B37" s="17">
        <v>900164285</v>
      </c>
      <c r="C37" s="17" t="s">
        <v>57</v>
      </c>
      <c r="D37" s="18">
        <v>19420815</v>
      </c>
      <c r="E37" s="18">
        <v>9710407.5</v>
      </c>
      <c r="F37" s="17">
        <v>30102020</v>
      </c>
      <c r="G37" s="20">
        <v>10</v>
      </c>
      <c r="H37" s="18">
        <v>2020</v>
      </c>
    </row>
    <row r="38" spans="1:8" x14ac:dyDescent="0.2">
      <c r="A38" s="17" t="s">
        <v>8</v>
      </c>
      <c r="B38" s="17">
        <v>900164285</v>
      </c>
      <c r="C38" s="17" t="s">
        <v>57</v>
      </c>
      <c r="E38" s="18">
        <v>9710407.5</v>
      </c>
      <c r="F38" s="17">
        <v>30112020</v>
      </c>
      <c r="G38" s="20">
        <v>11</v>
      </c>
      <c r="H38" s="18">
        <v>2020</v>
      </c>
    </row>
    <row r="39" spans="1:8" x14ac:dyDescent="0.2">
      <c r="A39" s="17" t="s">
        <v>8</v>
      </c>
      <c r="B39" s="17">
        <v>802009783</v>
      </c>
      <c r="C39" s="17" t="s">
        <v>31</v>
      </c>
      <c r="D39" s="18">
        <v>587188853.57000005</v>
      </c>
      <c r="E39" s="18">
        <v>58718885.399999999</v>
      </c>
      <c r="F39" s="17">
        <v>15072020</v>
      </c>
      <c r="G39" s="20">
        <v>7</v>
      </c>
      <c r="H39" s="18">
        <v>2020</v>
      </c>
    </row>
    <row r="40" spans="1:8" x14ac:dyDescent="0.2">
      <c r="A40" s="17" t="s">
        <v>8</v>
      </c>
      <c r="B40" s="17">
        <v>802009783</v>
      </c>
      <c r="C40" s="17" t="s">
        <v>31</v>
      </c>
      <c r="E40" s="18">
        <v>58718885.399999999</v>
      </c>
      <c r="F40" s="17">
        <v>15082020</v>
      </c>
      <c r="G40" s="20">
        <v>8</v>
      </c>
      <c r="H40" s="18">
        <v>2020</v>
      </c>
    </row>
    <row r="41" spans="1:8" x14ac:dyDescent="0.2">
      <c r="A41" s="17" t="s">
        <v>8</v>
      </c>
      <c r="B41" s="17">
        <v>802009783</v>
      </c>
      <c r="C41" s="17" t="s">
        <v>31</v>
      </c>
      <c r="E41" s="18">
        <v>58718885.399999999</v>
      </c>
      <c r="F41" s="17">
        <v>15092020</v>
      </c>
      <c r="G41" s="20">
        <v>9</v>
      </c>
      <c r="H41" s="18">
        <v>2020</v>
      </c>
    </row>
    <row r="42" spans="1:8" x14ac:dyDescent="0.2">
      <c r="A42" s="17" t="s">
        <v>8</v>
      </c>
      <c r="B42" s="17">
        <v>802009783</v>
      </c>
      <c r="C42" s="17" t="s">
        <v>31</v>
      </c>
      <c r="E42" s="18">
        <v>65172528.857000008</v>
      </c>
      <c r="F42" s="17">
        <v>30092020</v>
      </c>
      <c r="G42" s="20">
        <v>9</v>
      </c>
      <c r="H42" s="18">
        <v>2020</v>
      </c>
    </row>
    <row r="43" spans="1:8" x14ac:dyDescent="0.2">
      <c r="A43" s="17" t="s">
        <v>8</v>
      </c>
      <c r="B43" s="17">
        <v>802009783</v>
      </c>
      <c r="C43" s="17" t="s">
        <v>31</v>
      </c>
      <c r="E43" s="18">
        <v>58718885.399999999</v>
      </c>
      <c r="F43" s="17">
        <v>15102020</v>
      </c>
      <c r="G43" s="20">
        <v>10</v>
      </c>
      <c r="H43" s="18">
        <v>2020</v>
      </c>
    </row>
    <row r="44" spans="1:8" x14ac:dyDescent="0.2">
      <c r="A44" s="17" t="s">
        <v>8</v>
      </c>
      <c r="B44" s="17">
        <v>802009783</v>
      </c>
      <c r="C44" s="17" t="s">
        <v>31</v>
      </c>
      <c r="E44" s="18">
        <v>58718885.399999999</v>
      </c>
      <c r="F44" s="17">
        <v>15112020</v>
      </c>
      <c r="G44" s="20">
        <v>11</v>
      </c>
      <c r="H44" s="18">
        <v>2020</v>
      </c>
    </row>
    <row r="45" spans="1:8" x14ac:dyDescent="0.2">
      <c r="A45" s="17" t="s">
        <v>8</v>
      </c>
      <c r="B45" s="17">
        <v>802009783</v>
      </c>
      <c r="C45" s="17" t="s">
        <v>31</v>
      </c>
      <c r="E45" s="18">
        <v>58718885.399999999</v>
      </c>
      <c r="F45" s="17">
        <v>15122020</v>
      </c>
      <c r="G45" s="20">
        <v>12</v>
      </c>
      <c r="H45" s="18">
        <v>2020</v>
      </c>
    </row>
    <row r="46" spans="1:8" x14ac:dyDescent="0.2">
      <c r="A46" s="17" t="s">
        <v>8</v>
      </c>
      <c r="B46" s="17">
        <v>802009783</v>
      </c>
      <c r="C46" s="17" t="s">
        <v>31</v>
      </c>
      <c r="E46" s="18">
        <v>58718885.399999999</v>
      </c>
      <c r="F46" s="17">
        <v>15012021</v>
      </c>
      <c r="G46" s="20">
        <v>1</v>
      </c>
      <c r="H46" s="18">
        <v>2021</v>
      </c>
    </row>
    <row r="47" spans="1:8" x14ac:dyDescent="0.2">
      <c r="A47" s="17" t="s">
        <v>8</v>
      </c>
      <c r="B47" s="17">
        <v>802009783</v>
      </c>
      <c r="C47" s="17" t="s">
        <v>31</v>
      </c>
      <c r="E47" s="18">
        <v>58718885.399999999</v>
      </c>
      <c r="F47" s="17">
        <v>15022021</v>
      </c>
      <c r="G47" s="20">
        <v>2</v>
      </c>
      <c r="H47" s="18">
        <v>2021</v>
      </c>
    </row>
    <row r="48" spans="1:8" x14ac:dyDescent="0.2">
      <c r="A48" s="17" t="s">
        <v>8</v>
      </c>
      <c r="B48" s="17">
        <v>802009783</v>
      </c>
      <c r="C48" s="17" t="s">
        <v>31</v>
      </c>
      <c r="E48" s="18">
        <v>58718885.399999999</v>
      </c>
      <c r="F48" s="17">
        <v>15032021</v>
      </c>
      <c r="G48" s="20">
        <v>3</v>
      </c>
      <c r="H48" s="18">
        <v>2021</v>
      </c>
    </row>
    <row r="49" spans="1:8" x14ac:dyDescent="0.2">
      <c r="A49" s="17" t="s">
        <v>8</v>
      </c>
      <c r="B49" s="17">
        <v>802009783</v>
      </c>
      <c r="C49" s="17" t="s">
        <v>31</v>
      </c>
      <c r="E49" s="18">
        <v>58718885.399999999</v>
      </c>
      <c r="F49" s="17">
        <v>15042021</v>
      </c>
      <c r="G49" s="20">
        <v>4</v>
      </c>
      <c r="H49" s="18">
        <v>2021</v>
      </c>
    </row>
    <row r="50" spans="1:8" x14ac:dyDescent="0.2">
      <c r="A50" s="17" t="s">
        <v>8</v>
      </c>
      <c r="B50" s="17">
        <v>800183943</v>
      </c>
      <c r="C50" s="17" t="s">
        <v>27</v>
      </c>
      <c r="D50" s="18">
        <v>140383713.5</v>
      </c>
      <c r="E50" s="18">
        <v>140383713.5</v>
      </c>
      <c r="F50" s="17">
        <v>30092020</v>
      </c>
      <c r="G50" s="20">
        <v>9</v>
      </c>
      <c r="H50" s="18">
        <v>2020</v>
      </c>
    </row>
    <row r="51" spans="1:8" x14ac:dyDescent="0.2">
      <c r="A51" s="17" t="s">
        <v>8</v>
      </c>
      <c r="B51" s="17">
        <v>892300708</v>
      </c>
      <c r="C51" s="17" t="s">
        <v>50</v>
      </c>
      <c r="D51" s="18">
        <v>766450529</v>
      </c>
      <c r="E51" s="18">
        <v>127741754.83333333</v>
      </c>
      <c r="F51" s="17">
        <v>30112020</v>
      </c>
      <c r="G51" s="20">
        <v>11</v>
      </c>
      <c r="H51" s="18">
        <v>2020</v>
      </c>
    </row>
    <row r="52" spans="1:8" x14ac:dyDescent="0.2">
      <c r="A52" s="17" t="s">
        <v>8</v>
      </c>
      <c r="B52" s="17">
        <v>892300708</v>
      </c>
      <c r="C52" s="17" t="s">
        <v>50</v>
      </c>
      <c r="E52" s="18">
        <v>127741754.83333333</v>
      </c>
      <c r="F52" s="17">
        <v>30122020</v>
      </c>
      <c r="G52" s="20">
        <v>12</v>
      </c>
      <c r="H52" s="18">
        <v>2020</v>
      </c>
    </row>
    <row r="53" spans="1:8" x14ac:dyDescent="0.2">
      <c r="A53" s="17" t="s">
        <v>8</v>
      </c>
      <c r="B53" s="17">
        <v>892300708</v>
      </c>
      <c r="C53" s="17" t="s">
        <v>50</v>
      </c>
      <c r="E53" s="18">
        <v>127741754.83333333</v>
      </c>
      <c r="F53" s="17">
        <v>30012021</v>
      </c>
      <c r="G53" s="20">
        <v>1</v>
      </c>
      <c r="H53" s="18">
        <v>2021</v>
      </c>
    </row>
    <row r="54" spans="1:8" x14ac:dyDescent="0.2">
      <c r="A54" s="17" t="s">
        <v>8</v>
      </c>
      <c r="B54" s="17">
        <v>892300708</v>
      </c>
      <c r="C54" s="17" t="s">
        <v>50</v>
      </c>
      <c r="E54" s="18">
        <v>127741754.83333333</v>
      </c>
      <c r="F54" s="17">
        <v>28022021</v>
      </c>
      <c r="G54" s="20">
        <v>2</v>
      </c>
      <c r="H54" s="18">
        <v>2021</v>
      </c>
    </row>
    <row r="55" spans="1:8" x14ac:dyDescent="0.2">
      <c r="A55" s="17" t="s">
        <v>8</v>
      </c>
      <c r="B55" s="17">
        <v>892300708</v>
      </c>
      <c r="C55" s="17" t="s">
        <v>50</v>
      </c>
      <c r="E55" s="18">
        <v>127741754.83333333</v>
      </c>
      <c r="F55" s="17">
        <v>30032021</v>
      </c>
      <c r="G55" s="20">
        <v>3</v>
      </c>
      <c r="H55" s="18">
        <v>2021</v>
      </c>
    </row>
    <row r="56" spans="1:8" x14ac:dyDescent="0.2">
      <c r="A56" s="17" t="s">
        <v>8</v>
      </c>
      <c r="B56" s="17">
        <v>892300708</v>
      </c>
      <c r="C56" s="17" t="s">
        <v>50</v>
      </c>
      <c r="E56" s="18">
        <v>127741754.83333333</v>
      </c>
      <c r="F56" s="17">
        <v>30042021</v>
      </c>
      <c r="G56" s="20">
        <v>4</v>
      </c>
      <c r="H56" s="18">
        <v>2021</v>
      </c>
    </row>
    <row r="57" spans="1:8" x14ac:dyDescent="0.2">
      <c r="A57" s="17" t="s">
        <v>8</v>
      </c>
      <c r="B57" s="17">
        <v>900146332</v>
      </c>
      <c r="C57" s="17" t="s">
        <v>56</v>
      </c>
      <c r="E57" s="18">
        <v>68970136</v>
      </c>
      <c r="F57" s="17">
        <v>31012021</v>
      </c>
      <c r="G57" s="20">
        <v>1</v>
      </c>
      <c r="H57" s="18">
        <v>2021</v>
      </c>
    </row>
    <row r="58" spans="1:8" x14ac:dyDescent="0.2">
      <c r="A58" s="17" t="s">
        <v>8</v>
      </c>
      <c r="B58" s="17">
        <v>900146332</v>
      </c>
      <c r="C58" s="17" t="s">
        <v>56</v>
      </c>
      <c r="D58" s="18">
        <v>413820816</v>
      </c>
      <c r="E58" s="18">
        <v>68970136</v>
      </c>
      <c r="F58" s="17">
        <v>28022021</v>
      </c>
      <c r="G58" s="20">
        <v>2</v>
      </c>
      <c r="H58" s="18">
        <v>2021</v>
      </c>
    </row>
    <row r="59" spans="1:8" x14ac:dyDescent="0.2">
      <c r="A59" s="17" t="s">
        <v>8</v>
      </c>
      <c r="B59" s="17">
        <v>900146332</v>
      </c>
      <c r="C59" s="17" t="s">
        <v>56</v>
      </c>
      <c r="E59" s="18">
        <v>68970136</v>
      </c>
      <c r="F59" s="17">
        <v>31032021</v>
      </c>
      <c r="G59" s="20">
        <v>3</v>
      </c>
      <c r="H59" s="18">
        <v>2021</v>
      </c>
    </row>
    <row r="60" spans="1:8" x14ac:dyDescent="0.2">
      <c r="A60" s="17" t="s">
        <v>8</v>
      </c>
      <c r="B60" s="17">
        <v>900146332</v>
      </c>
      <c r="C60" s="17" t="s">
        <v>56</v>
      </c>
      <c r="E60" s="18">
        <v>68970136</v>
      </c>
      <c r="F60" s="17">
        <v>30042021</v>
      </c>
      <c r="G60" s="20">
        <v>4</v>
      </c>
      <c r="H60" s="18">
        <v>2021</v>
      </c>
    </row>
    <row r="61" spans="1:8" x14ac:dyDescent="0.2">
      <c r="A61" s="17" t="s">
        <v>8</v>
      </c>
      <c r="B61" s="17">
        <v>900146332</v>
      </c>
      <c r="C61" s="17" t="s">
        <v>56</v>
      </c>
      <c r="E61" s="18">
        <v>68970136</v>
      </c>
      <c r="F61" s="17">
        <v>31052021</v>
      </c>
      <c r="G61" s="20">
        <v>5</v>
      </c>
      <c r="H61" s="18">
        <v>2021</v>
      </c>
    </row>
    <row r="62" spans="1:8" x14ac:dyDescent="0.2">
      <c r="A62" s="17" t="s">
        <v>8</v>
      </c>
      <c r="B62" s="17">
        <v>900146332</v>
      </c>
      <c r="C62" s="17" t="s">
        <v>56</v>
      </c>
      <c r="E62" s="18">
        <v>68970136</v>
      </c>
      <c r="F62" s="17">
        <v>30062021</v>
      </c>
      <c r="G62" s="20">
        <v>6</v>
      </c>
      <c r="H62" s="18">
        <v>2021</v>
      </c>
    </row>
    <row r="63" spans="1:8" x14ac:dyDescent="0.2">
      <c r="A63" s="17" t="s">
        <v>8</v>
      </c>
      <c r="B63" s="17">
        <v>900213617</v>
      </c>
      <c r="C63" s="17" t="s">
        <v>59</v>
      </c>
      <c r="E63" s="18">
        <v>125392583.8</v>
      </c>
      <c r="F63" s="17">
        <v>30102020</v>
      </c>
      <c r="G63" s="20">
        <v>10</v>
      </c>
      <c r="H63" s="18">
        <v>2020</v>
      </c>
    </row>
    <row r="64" spans="1:8" x14ac:dyDescent="0.2">
      <c r="A64" s="17" t="s">
        <v>8</v>
      </c>
      <c r="B64" s="17">
        <v>900213617</v>
      </c>
      <c r="C64" s="17" t="s">
        <v>59</v>
      </c>
      <c r="E64" s="18">
        <v>125392583.8</v>
      </c>
      <c r="F64" s="17">
        <v>30112020</v>
      </c>
      <c r="G64" s="20">
        <v>11</v>
      </c>
      <c r="H64" s="18">
        <v>2020</v>
      </c>
    </row>
    <row r="65" spans="1:8" x14ac:dyDescent="0.2">
      <c r="A65" s="17" t="s">
        <v>8</v>
      </c>
      <c r="B65" s="17">
        <v>900213617</v>
      </c>
      <c r="C65" s="17" t="s">
        <v>59</v>
      </c>
      <c r="E65" s="18">
        <v>125392583.8</v>
      </c>
      <c r="F65" s="17">
        <v>30122020</v>
      </c>
      <c r="G65" s="20">
        <v>12</v>
      </c>
      <c r="H65" s="18">
        <v>2020</v>
      </c>
    </row>
    <row r="66" spans="1:8" x14ac:dyDescent="0.2">
      <c r="A66" s="17" t="s">
        <v>8</v>
      </c>
      <c r="B66" s="17">
        <v>900213617</v>
      </c>
      <c r="C66" s="17" t="s">
        <v>59</v>
      </c>
      <c r="D66" s="18">
        <v>659960967</v>
      </c>
      <c r="E66" s="18">
        <v>125392583.8</v>
      </c>
      <c r="F66" s="17">
        <v>30012021</v>
      </c>
      <c r="G66" s="20">
        <v>1</v>
      </c>
      <c r="H66" s="18">
        <v>2021</v>
      </c>
    </row>
    <row r="67" spans="1:8" x14ac:dyDescent="0.2">
      <c r="A67" s="17" t="s">
        <v>8</v>
      </c>
      <c r="B67" s="17">
        <v>900213617</v>
      </c>
      <c r="C67" s="17" t="s">
        <v>59</v>
      </c>
      <c r="E67" s="18">
        <v>125392583.8</v>
      </c>
      <c r="F67" s="17">
        <v>28022021</v>
      </c>
      <c r="G67" s="20">
        <v>2</v>
      </c>
      <c r="H67" s="18">
        <v>2021</v>
      </c>
    </row>
    <row r="68" spans="1:8" x14ac:dyDescent="0.2">
      <c r="A68" s="17" t="s">
        <v>8</v>
      </c>
      <c r="B68" s="17">
        <v>900811749</v>
      </c>
      <c r="C68" s="17" t="s">
        <v>72</v>
      </c>
      <c r="D68" s="18">
        <v>16808590.719999999</v>
      </c>
      <c r="E68" s="18">
        <v>16808590.719999999</v>
      </c>
      <c r="F68" s="17">
        <v>30122020</v>
      </c>
      <c r="G68" s="20">
        <v>12</v>
      </c>
      <c r="H68" s="18">
        <v>2020</v>
      </c>
    </row>
    <row r="69" spans="1:8" x14ac:dyDescent="0.2">
      <c r="A69" s="17" t="s">
        <v>8</v>
      </c>
      <c r="B69" s="17">
        <v>900593091</v>
      </c>
      <c r="C69" s="17" t="s">
        <v>67</v>
      </c>
      <c r="D69" s="18">
        <v>26201250</v>
      </c>
      <c r="E69" s="18">
        <v>26201250</v>
      </c>
      <c r="F69" s="17">
        <v>31012021</v>
      </c>
      <c r="G69" s="20">
        <v>1</v>
      </c>
      <c r="H69" s="18">
        <v>2021</v>
      </c>
    </row>
    <row r="70" spans="1:8" x14ac:dyDescent="0.2">
      <c r="A70" s="17" t="s">
        <v>8</v>
      </c>
      <c r="B70" s="17">
        <v>802003081</v>
      </c>
      <c r="C70" s="17" t="s">
        <v>79</v>
      </c>
      <c r="D70" s="18">
        <v>2772726</v>
      </c>
      <c r="E70" s="18">
        <v>2772726</v>
      </c>
      <c r="F70" s="17">
        <v>15062020</v>
      </c>
      <c r="G70" s="20">
        <v>6</v>
      </c>
      <c r="H70" s="18">
        <v>2020</v>
      </c>
    </row>
    <row r="71" spans="1:8" x14ac:dyDescent="0.2">
      <c r="A71" s="17" t="s">
        <v>8</v>
      </c>
      <c r="B71" s="17">
        <v>822006051</v>
      </c>
      <c r="C71" s="17" t="s">
        <v>122</v>
      </c>
      <c r="D71" s="18">
        <v>521594</v>
      </c>
      <c r="E71" s="18">
        <v>521594</v>
      </c>
      <c r="F71" s="17">
        <v>10092020</v>
      </c>
      <c r="G71" s="20">
        <v>9</v>
      </c>
      <c r="H71" s="18">
        <v>2020</v>
      </c>
    </row>
    <row r="72" spans="1:8" x14ac:dyDescent="0.2">
      <c r="A72" s="17" t="s">
        <v>8</v>
      </c>
      <c r="B72" s="17">
        <v>900345765</v>
      </c>
      <c r="C72" s="17" t="s">
        <v>63</v>
      </c>
      <c r="D72" s="18">
        <v>19584860.329999994</v>
      </c>
      <c r="E72" s="18">
        <v>9792430.1649999972</v>
      </c>
      <c r="F72" s="17">
        <v>30112020</v>
      </c>
      <c r="G72" s="20">
        <v>11</v>
      </c>
      <c r="H72" s="18">
        <v>2020</v>
      </c>
    </row>
    <row r="73" spans="1:8" x14ac:dyDescent="0.2">
      <c r="A73" s="17" t="s">
        <v>8</v>
      </c>
      <c r="B73" s="17">
        <v>900345765</v>
      </c>
      <c r="C73" s="17" t="s">
        <v>63</v>
      </c>
      <c r="E73" s="18">
        <v>9792430.1649999972</v>
      </c>
      <c r="F73" s="17">
        <v>30122020</v>
      </c>
      <c r="G73" s="20">
        <v>12</v>
      </c>
      <c r="H73" s="18">
        <v>2020</v>
      </c>
    </row>
    <row r="74" spans="1:8" x14ac:dyDescent="0.2">
      <c r="A74" s="17" t="s">
        <v>8</v>
      </c>
      <c r="B74" s="17">
        <v>820003533</v>
      </c>
      <c r="C74" s="17" t="s">
        <v>88</v>
      </c>
      <c r="D74" s="18">
        <v>1825560</v>
      </c>
      <c r="E74" s="18">
        <v>1825560</v>
      </c>
      <c r="F74" s="17">
        <v>30092020</v>
      </c>
      <c r="G74" s="20">
        <v>9</v>
      </c>
      <c r="H74" s="18">
        <v>2020</v>
      </c>
    </row>
    <row r="75" spans="1:8" x14ac:dyDescent="0.2">
      <c r="A75" s="17" t="s">
        <v>8</v>
      </c>
      <c r="B75" s="17">
        <v>822002459</v>
      </c>
      <c r="C75" s="17" t="s">
        <v>90</v>
      </c>
      <c r="D75" s="18">
        <v>200000000</v>
      </c>
      <c r="E75" s="18">
        <v>200000000</v>
      </c>
      <c r="F75" s="17">
        <v>15062020</v>
      </c>
      <c r="G75" s="20">
        <v>6</v>
      </c>
      <c r="H75" s="18">
        <v>2020</v>
      </c>
    </row>
    <row r="76" spans="1:8" x14ac:dyDescent="0.2">
      <c r="A76" s="17" t="s">
        <v>8</v>
      </c>
      <c r="B76" s="17">
        <v>802003414</v>
      </c>
      <c r="C76" s="17" t="s">
        <v>80</v>
      </c>
      <c r="D76" s="18">
        <v>9401578</v>
      </c>
      <c r="E76" s="18">
        <v>9401578</v>
      </c>
      <c r="F76" s="17">
        <v>15062020</v>
      </c>
      <c r="G76" s="20">
        <v>6</v>
      </c>
      <c r="H76" s="18">
        <v>2020</v>
      </c>
    </row>
    <row r="77" spans="1:8" x14ac:dyDescent="0.2">
      <c r="A77" s="17" t="s">
        <v>8</v>
      </c>
      <c r="B77" s="17">
        <v>802006728</v>
      </c>
      <c r="C77" s="17" t="s">
        <v>83</v>
      </c>
      <c r="D77" s="18">
        <v>24854027.5</v>
      </c>
      <c r="E77" s="18">
        <v>24854027.5</v>
      </c>
      <c r="F77" s="17">
        <v>30092020</v>
      </c>
      <c r="G77" s="20">
        <v>9</v>
      </c>
      <c r="H77" s="18">
        <v>2020</v>
      </c>
    </row>
    <row r="78" spans="1:8" x14ac:dyDescent="0.2">
      <c r="A78" s="17" t="s">
        <v>8</v>
      </c>
      <c r="B78" s="17">
        <v>892115009</v>
      </c>
      <c r="C78" s="17" t="s">
        <v>105</v>
      </c>
      <c r="D78" s="18">
        <v>1704074369</v>
      </c>
      <c r="E78" s="18">
        <v>1704074369</v>
      </c>
      <c r="F78" s="17">
        <v>20082020</v>
      </c>
      <c r="G78" s="20">
        <v>8</v>
      </c>
      <c r="H78" s="18">
        <v>2020</v>
      </c>
    </row>
    <row r="79" spans="1:8" x14ac:dyDescent="0.2">
      <c r="A79" s="17" t="s">
        <v>8</v>
      </c>
      <c r="B79" s="17">
        <v>820005389</v>
      </c>
      <c r="C79" s="17" t="s">
        <v>89</v>
      </c>
      <c r="D79" s="18">
        <v>18997228</v>
      </c>
      <c r="E79" s="18">
        <v>18997228</v>
      </c>
      <c r="F79" s="17">
        <v>30092020</v>
      </c>
      <c r="G79" s="20">
        <v>9</v>
      </c>
      <c r="H79" s="18">
        <v>2020</v>
      </c>
    </row>
    <row r="80" spans="1:8" x14ac:dyDescent="0.2">
      <c r="A80" s="17" t="s">
        <v>8</v>
      </c>
      <c r="B80" s="17">
        <v>891855438</v>
      </c>
      <c r="C80" s="17" t="s">
        <v>103</v>
      </c>
      <c r="D80" s="18">
        <v>1126800</v>
      </c>
      <c r="E80" s="18">
        <v>1126800</v>
      </c>
      <c r="F80" s="17">
        <v>30092020</v>
      </c>
      <c r="G80" s="20">
        <v>9</v>
      </c>
      <c r="H80" s="18">
        <v>2020</v>
      </c>
    </row>
    <row r="81" spans="1:8" x14ac:dyDescent="0.2">
      <c r="A81" s="17" t="s">
        <v>8</v>
      </c>
      <c r="B81" s="17">
        <v>891800231</v>
      </c>
      <c r="C81" s="17" t="s">
        <v>101</v>
      </c>
      <c r="D81" s="18">
        <v>95466766.5</v>
      </c>
      <c r="E81" s="18">
        <v>95466766.5</v>
      </c>
      <c r="F81" s="17">
        <v>30092020</v>
      </c>
      <c r="G81" s="20">
        <v>9</v>
      </c>
      <c r="H81" s="18">
        <v>2020</v>
      </c>
    </row>
    <row r="82" spans="1:8" x14ac:dyDescent="0.2">
      <c r="A82" s="17" t="s">
        <v>8</v>
      </c>
      <c r="B82" s="17">
        <v>800254850</v>
      </c>
      <c r="C82" s="17" t="s">
        <v>78</v>
      </c>
      <c r="D82" s="18">
        <v>1725000</v>
      </c>
      <c r="E82" s="18">
        <v>1725000</v>
      </c>
      <c r="F82" s="17">
        <v>30092020</v>
      </c>
      <c r="G82" s="20">
        <v>9</v>
      </c>
      <c r="H82" s="18">
        <v>2020</v>
      </c>
    </row>
    <row r="83" spans="1:8" x14ac:dyDescent="0.2">
      <c r="A83" s="17" t="s">
        <v>8</v>
      </c>
      <c r="B83" s="17">
        <v>802006267</v>
      </c>
      <c r="C83" s="17" t="s">
        <v>81</v>
      </c>
      <c r="D83" s="18">
        <v>61642724</v>
      </c>
      <c r="E83" s="18">
        <v>61642724</v>
      </c>
      <c r="F83" s="17">
        <v>30092020</v>
      </c>
      <c r="G83" s="20">
        <v>9</v>
      </c>
      <c r="H83" s="18">
        <v>2020</v>
      </c>
    </row>
    <row r="84" spans="1:8" x14ac:dyDescent="0.2">
      <c r="A84" s="17" t="s">
        <v>8</v>
      </c>
      <c r="B84" s="17">
        <v>802009463</v>
      </c>
      <c r="C84" s="17" t="s">
        <v>84</v>
      </c>
      <c r="D84" s="18">
        <v>48299826</v>
      </c>
      <c r="E84" s="18">
        <v>48299826</v>
      </c>
      <c r="F84" s="17">
        <v>15062020</v>
      </c>
      <c r="G84" s="20">
        <v>6</v>
      </c>
      <c r="H84" s="18">
        <v>2020</v>
      </c>
    </row>
    <row r="85" spans="1:8" x14ac:dyDescent="0.2">
      <c r="A85" s="17" t="s">
        <v>8</v>
      </c>
      <c r="B85" s="17">
        <v>802009463</v>
      </c>
      <c r="C85" s="17" t="s">
        <v>84</v>
      </c>
      <c r="D85" s="18">
        <v>43699372</v>
      </c>
      <c r="E85" s="18">
        <v>43699372</v>
      </c>
      <c r="F85" s="17">
        <v>30092020</v>
      </c>
      <c r="G85" s="20">
        <v>9</v>
      </c>
      <c r="H85" s="18">
        <v>2020</v>
      </c>
    </row>
    <row r="86" spans="1:8" x14ac:dyDescent="0.2">
      <c r="A86" s="17" t="s">
        <v>8</v>
      </c>
      <c r="B86" s="17">
        <v>802010241</v>
      </c>
      <c r="C86" s="17" t="s">
        <v>85</v>
      </c>
      <c r="D86" s="18">
        <v>59256330</v>
      </c>
      <c r="E86" s="18">
        <v>59256330</v>
      </c>
      <c r="F86" s="17">
        <v>30092020</v>
      </c>
      <c r="G86" s="20">
        <v>9</v>
      </c>
      <c r="H86" s="18">
        <v>2020</v>
      </c>
    </row>
    <row r="87" spans="1:8" x14ac:dyDescent="0.2">
      <c r="A87" s="17" t="s">
        <v>8</v>
      </c>
      <c r="B87" s="17">
        <v>823000878</v>
      </c>
      <c r="C87" s="17" t="s">
        <v>91</v>
      </c>
      <c r="D87" s="18">
        <v>21516221</v>
      </c>
      <c r="E87" s="18">
        <v>21516221</v>
      </c>
      <c r="F87" s="17">
        <v>30092020</v>
      </c>
      <c r="G87" s="20">
        <v>9</v>
      </c>
      <c r="H87" s="18">
        <v>2020</v>
      </c>
    </row>
    <row r="88" spans="1:8" x14ac:dyDescent="0.2">
      <c r="A88" s="17" t="s">
        <v>8</v>
      </c>
      <c r="B88" s="17">
        <v>890980757</v>
      </c>
      <c r="C88" s="17" t="s">
        <v>100</v>
      </c>
      <c r="D88" s="18">
        <v>7967802</v>
      </c>
      <c r="E88" s="18">
        <v>7967802</v>
      </c>
      <c r="F88" s="17">
        <v>30092020</v>
      </c>
      <c r="G88" s="20">
        <v>9</v>
      </c>
      <c r="H88" s="18">
        <v>2020</v>
      </c>
    </row>
    <row r="89" spans="1:8" x14ac:dyDescent="0.2">
      <c r="A89" s="17" t="s">
        <v>8</v>
      </c>
      <c r="B89" s="17">
        <v>802009806</v>
      </c>
      <c r="C89" s="17" t="s">
        <v>32</v>
      </c>
      <c r="D89" s="18">
        <v>188171238</v>
      </c>
      <c r="E89" s="18">
        <v>188171238</v>
      </c>
      <c r="F89" s="17">
        <v>15062020</v>
      </c>
      <c r="G89" s="20">
        <v>6</v>
      </c>
      <c r="H89" s="18">
        <v>2020</v>
      </c>
    </row>
    <row r="90" spans="1:8" x14ac:dyDescent="0.2">
      <c r="A90" s="17" t="s">
        <v>8</v>
      </c>
      <c r="B90" s="17">
        <v>802009806</v>
      </c>
      <c r="C90" s="17" t="s">
        <v>32</v>
      </c>
      <c r="D90" s="18">
        <v>159987995</v>
      </c>
      <c r="E90" s="18">
        <v>159987995</v>
      </c>
      <c r="F90" s="17">
        <v>30092020</v>
      </c>
      <c r="G90" s="20">
        <v>9</v>
      </c>
      <c r="H90" s="18">
        <v>2020</v>
      </c>
    </row>
    <row r="91" spans="1:8" x14ac:dyDescent="0.2">
      <c r="A91" s="17" t="s">
        <v>8</v>
      </c>
      <c r="B91" s="17">
        <v>890103406</v>
      </c>
      <c r="C91" s="17" t="s">
        <v>97</v>
      </c>
      <c r="D91" s="18">
        <v>138206513</v>
      </c>
      <c r="E91" s="18">
        <v>138206513</v>
      </c>
      <c r="F91" s="17">
        <v>15062020</v>
      </c>
      <c r="G91" s="20">
        <v>6</v>
      </c>
      <c r="H91" s="18">
        <v>2020</v>
      </c>
    </row>
    <row r="92" spans="1:8" x14ac:dyDescent="0.2">
      <c r="A92" s="17" t="s">
        <v>8</v>
      </c>
      <c r="B92" s="17">
        <v>890103406</v>
      </c>
      <c r="C92" s="17" t="s">
        <v>97</v>
      </c>
      <c r="D92" s="18">
        <v>109955281</v>
      </c>
      <c r="E92" s="18">
        <v>109955281</v>
      </c>
      <c r="F92" s="17">
        <v>30092020</v>
      </c>
      <c r="G92" s="20">
        <v>9</v>
      </c>
      <c r="H92" s="18">
        <v>2020</v>
      </c>
    </row>
    <row r="93" spans="1:8" x14ac:dyDescent="0.2">
      <c r="A93" s="17" t="s">
        <v>8</v>
      </c>
      <c r="B93" s="17">
        <v>800174123</v>
      </c>
      <c r="C93" s="17" t="s">
        <v>76</v>
      </c>
      <c r="D93" s="18">
        <v>18858426</v>
      </c>
      <c r="E93" s="18">
        <v>18858426</v>
      </c>
      <c r="F93" s="17">
        <v>15062020</v>
      </c>
      <c r="G93" s="20">
        <v>6</v>
      </c>
      <c r="H93" s="18">
        <v>2020</v>
      </c>
    </row>
    <row r="94" spans="1:8" x14ac:dyDescent="0.2">
      <c r="A94" s="17" t="s">
        <v>8</v>
      </c>
      <c r="B94" s="17">
        <v>890103127</v>
      </c>
      <c r="C94" s="17" t="s">
        <v>96</v>
      </c>
      <c r="D94" s="18">
        <v>23396397</v>
      </c>
      <c r="E94" s="18">
        <v>23396397</v>
      </c>
      <c r="F94" s="17">
        <v>15062020</v>
      </c>
      <c r="G94" s="20">
        <v>6</v>
      </c>
      <c r="H94" s="18">
        <v>2020</v>
      </c>
    </row>
    <row r="95" spans="1:8" x14ac:dyDescent="0.2">
      <c r="A95" s="17" t="s">
        <v>8</v>
      </c>
      <c r="B95" s="17">
        <v>890103127</v>
      </c>
      <c r="C95" s="17" t="s">
        <v>96</v>
      </c>
      <c r="D95" s="18">
        <v>27512467</v>
      </c>
      <c r="E95" s="18">
        <v>27512467</v>
      </c>
      <c r="F95" s="17">
        <v>30092020</v>
      </c>
      <c r="G95" s="20">
        <v>9</v>
      </c>
      <c r="H95" s="18">
        <v>2020</v>
      </c>
    </row>
    <row r="96" spans="1:8" x14ac:dyDescent="0.2">
      <c r="A96" s="17" t="s">
        <v>8</v>
      </c>
      <c r="B96" s="17">
        <v>891800570</v>
      </c>
      <c r="C96" s="17" t="s">
        <v>47</v>
      </c>
      <c r="D96" s="18">
        <v>7153188</v>
      </c>
      <c r="E96" s="18">
        <v>12542711</v>
      </c>
      <c r="F96" s="17">
        <v>30092020</v>
      </c>
      <c r="G96" s="20">
        <v>9</v>
      </c>
      <c r="H96" s="18">
        <v>2020</v>
      </c>
    </row>
    <row r="97" spans="1:8" x14ac:dyDescent="0.2">
      <c r="A97" s="17" t="s">
        <v>8</v>
      </c>
      <c r="B97" s="17">
        <v>892120115</v>
      </c>
      <c r="C97" s="17" t="s">
        <v>48</v>
      </c>
      <c r="D97" s="18">
        <v>178810739.52999997</v>
      </c>
      <c r="E97" s="18">
        <v>178810740</v>
      </c>
      <c r="F97" s="17">
        <v>20062020</v>
      </c>
      <c r="G97" s="20">
        <v>6</v>
      </c>
      <c r="H97" s="18">
        <v>2020</v>
      </c>
    </row>
    <row r="98" spans="1:8" x14ac:dyDescent="0.2">
      <c r="A98" s="17" t="s">
        <v>8</v>
      </c>
      <c r="B98" s="17">
        <v>825000834</v>
      </c>
      <c r="C98" s="17" t="s">
        <v>93</v>
      </c>
      <c r="D98" s="18">
        <v>2581589</v>
      </c>
      <c r="E98" s="18">
        <v>2581589</v>
      </c>
      <c r="F98" s="17">
        <v>30092020</v>
      </c>
      <c r="G98" s="20">
        <v>9</v>
      </c>
      <c r="H98" s="18">
        <v>2020</v>
      </c>
    </row>
    <row r="99" spans="1:8" x14ac:dyDescent="0.2">
      <c r="A99" s="17" t="s">
        <v>8</v>
      </c>
      <c r="B99" s="17">
        <v>900005955</v>
      </c>
      <c r="C99" s="17" t="s">
        <v>109</v>
      </c>
      <c r="D99" s="18">
        <v>300000000</v>
      </c>
      <c r="E99" s="18">
        <v>300000000</v>
      </c>
      <c r="F99" s="17">
        <v>10082020</v>
      </c>
      <c r="G99" s="20">
        <v>8</v>
      </c>
      <c r="H99" s="18">
        <v>2020</v>
      </c>
    </row>
    <row r="100" spans="1:8" x14ac:dyDescent="0.2">
      <c r="A100" s="17" t="s">
        <v>8</v>
      </c>
      <c r="B100" s="17">
        <v>812005522</v>
      </c>
      <c r="C100" s="17" t="s">
        <v>35</v>
      </c>
      <c r="D100" s="18">
        <v>1624646542</v>
      </c>
      <c r="E100" s="18">
        <v>135387211.83333334</v>
      </c>
      <c r="F100" s="17">
        <v>30102020</v>
      </c>
      <c r="G100" s="20">
        <v>10</v>
      </c>
      <c r="H100" s="18">
        <v>2020</v>
      </c>
    </row>
    <row r="101" spans="1:8" x14ac:dyDescent="0.2">
      <c r="A101" s="17" t="s">
        <v>8</v>
      </c>
      <c r="B101" s="17">
        <v>812005522</v>
      </c>
      <c r="C101" s="17" t="s">
        <v>35</v>
      </c>
      <c r="E101" s="18">
        <v>135387211.83333334</v>
      </c>
      <c r="F101" s="17">
        <v>30112020</v>
      </c>
      <c r="G101" s="20">
        <v>11</v>
      </c>
      <c r="H101" s="18">
        <v>2020</v>
      </c>
    </row>
    <row r="102" spans="1:8" x14ac:dyDescent="0.2">
      <c r="A102" s="17" t="s">
        <v>8</v>
      </c>
      <c r="B102" s="17">
        <v>812005522</v>
      </c>
      <c r="C102" s="17" t="s">
        <v>35</v>
      </c>
      <c r="E102" s="18">
        <v>135387211.83333334</v>
      </c>
      <c r="F102" s="17">
        <v>30122020</v>
      </c>
      <c r="G102" s="20">
        <v>12</v>
      </c>
      <c r="H102" s="18">
        <v>2020</v>
      </c>
    </row>
    <row r="103" spans="1:8" x14ac:dyDescent="0.2">
      <c r="A103" s="17" t="s">
        <v>8</v>
      </c>
      <c r="B103" s="17">
        <v>812005522</v>
      </c>
      <c r="C103" s="17" t="s">
        <v>35</v>
      </c>
      <c r="E103" s="18">
        <v>135387211.83333334</v>
      </c>
      <c r="F103" s="17">
        <v>30012021</v>
      </c>
      <c r="G103" s="20">
        <v>1</v>
      </c>
      <c r="H103" s="18">
        <v>2021</v>
      </c>
    </row>
    <row r="104" spans="1:8" x14ac:dyDescent="0.2">
      <c r="A104" s="17" t="s">
        <v>8</v>
      </c>
      <c r="B104" s="17">
        <v>812005522</v>
      </c>
      <c r="C104" s="17" t="s">
        <v>35</v>
      </c>
      <c r="E104" s="18">
        <v>135387211.83333334</v>
      </c>
      <c r="F104" s="17">
        <v>28022021</v>
      </c>
      <c r="G104" s="20">
        <v>2</v>
      </c>
      <c r="H104" s="18">
        <v>2021</v>
      </c>
    </row>
    <row r="105" spans="1:8" x14ac:dyDescent="0.2">
      <c r="A105" s="17" t="s">
        <v>8</v>
      </c>
      <c r="B105" s="17">
        <v>812005522</v>
      </c>
      <c r="C105" s="17" t="s">
        <v>35</v>
      </c>
      <c r="E105" s="18">
        <v>135387211.83333334</v>
      </c>
      <c r="F105" s="17">
        <v>30032021</v>
      </c>
      <c r="G105" s="20">
        <v>3</v>
      </c>
      <c r="H105" s="18">
        <v>2021</v>
      </c>
    </row>
    <row r="106" spans="1:8" x14ac:dyDescent="0.2">
      <c r="A106" s="17" t="s">
        <v>8</v>
      </c>
      <c r="B106" s="17">
        <v>812005522</v>
      </c>
      <c r="C106" s="17" t="s">
        <v>35</v>
      </c>
      <c r="E106" s="18">
        <v>135387211.83333334</v>
      </c>
      <c r="F106" s="17">
        <v>30042021</v>
      </c>
      <c r="G106" s="20">
        <v>4</v>
      </c>
      <c r="H106" s="18">
        <v>2021</v>
      </c>
    </row>
    <row r="107" spans="1:8" x14ac:dyDescent="0.2">
      <c r="A107" s="17" t="s">
        <v>8</v>
      </c>
      <c r="B107" s="17">
        <v>812005522</v>
      </c>
      <c r="C107" s="17" t="s">
        <v>35</v>
      </c>
      <c r="E107" s="18">
        <v>135387211.83333334</v>
      </c>
      <c r="F107" s="17">
        <v>30052021</v>
      </c>
      <c r="G107" s="20">
        <v>5</v>
      </c>
      <c r="H107" s="18">
        <v>2021</v>
      </c>
    </row>
    <row r="108" spans="1:8" x14ac:dyDescent="0.2">
      <c r="A108" s="17" t="s">
        <v>8</v>
      </c>
      <c r="B108" s="17">
        <v>812005522</v>
      </c>
      <c r="C108" s="17" t="s">
        <v>35</v>
      </c>
      <c r="E108" s="18">
        <v>135387211.83333334</v>
      </c>
      <c r="F108" s="17">
        <v>30062021</v>
      </c>
      <c r="G108" s="20">
        <v>6</v>
      </c>
      <c r="H108" s="18">
        <v>2021</v>
      </c>
    </row>
    <row r="109" spans="1:8" x14ac:dyDescent="0.2">
      <c r="A109" s="17" t="s">
        <v>8</v>
      </c>
      <c r="B109" s="17">
        <v>812005522</v>
      </c>
      <c r="C109" s="17" t="s">
        <v>35</v>
      </c>
      <c r="E109" s="18">
        <v>135387211.83333334</v>
      </c>
      <c r="F109" s="17">
        <v>30072021</v>
      </c>
      <c r="G109" s="20">
        <v>7</v>
      </c>
      <c r="H109" s="18">
        <v>2021</v>
      </c>
    </row>
    <row r="110" spans="1:8" x14ac:dyDescent="0.2">
      <c r="A110" s="17" t="s">
        <v>8</v>
      </c>
      <c r="B110" s="17">
        <v>812005522</v>
      </c>
      <c r="C110" s="17" t="s">
        <v>35</v>
      </c>
      <c r="E110" s="18">
        <v>135387211.83333334</v>
      </c>
      <c r="F110" s="17">
        <v>30082021</v>
      </c>
      <c r="G110" s="20">
        <v>8</v>
      </c>
      <c r="H110" s="18">
        <v>2021</v>
      </c>
    </row>
    <row r="111" spans="1:8" x14ac:dyDescent="0.2">
      <c r="A111" s="17" t="s">
        <v>8</v>
      </c>
      <c r="B111" s="17">
        <v>812005522</v>
      </c>
      <c r="C111" s="17" t="s">
        <v>35</v>
      </c>
      <c r="E111" s="18">
        <v>135387211.83333334</v>
      </c>
      <c r="F111" s="17">
        <v>30092021</v>
      </c>
      <c r="G111" s="20">
        <v>9</v>
      </c>
      <c r="H111" s="18">
        <v>2021</v>
      </c>
    </row>
    <row r="112" spans="1:8" x14ac:dyDescent="0.2">
      <c r="A112" s="17" t="s">
        <v>8</v>
      </c>
      <c r="B112" s="17">
        <v>900517452</v>
      </c>
      <c r="C112" s="17" t="s">
        <v>66</v>
      </c>
      <c r="D112" s="18">
        <v>319672000</v>
      </c>
      <c r="E112" s="18">
        <v>106557333.33333333</v>
      </c>
      <c r="F112" s="17">
        <v>30102020</v>
      </c>
      <c r="G112" s="20">
        <v>10</v>
      </c>
      <c r="H112" s="18">
        <v>2020</v>
      </c>
    </row>
    <row r="113" spans="1:8" x14ac:dyDescent="0.2">
      <c r="A113" s="17" t="s">
        <v>8</v>
      </c>
      <c r="B113" s="17">
        <v>900517452</v>
      </c>
      <c r="C113" s="17" t="s">
        <v>66</v>
      </c>
      <c r="E113" s="18">
        <v>106557333.33333333</v>
      </c>
      <c r="F113" s="17">
        <v>30112020</v>
      </c>
      <c r="G113" s="20">
        <v>11</v>
      </c>
      <c r="H113" s="18">
        <v>2020</v>
      </c>
    </row>
    <row r="114" spans="1:8" x14ac:dyDescent="0.2">
      <c r="A114" s="17" t="s">
        <v>8</v>
      </c>
      <c r="B114" s="17">
        <v>900517452</v>
      </c>
      <c r="C114" s="17" t="s">
        <v>66</v>
      </c>
      <c r="E114" s="18">
        <v>106557333.33333333</v>
      </c>
      <c r="F114" s="17">
        <v>30122020</v>
      </c>
      <c r="G114" s="20">
        <v>12</v>
      </c>
      <c r="H114" s="18">
        <v>2020</v>
      </c>
    </row>
    <row r="115" spans="1:8" x14ac:dyDescent="0.2">
      <c r="A115" s="17" t="s">
        <v>8</v>
      </c>
      <c r="B115" s="17">
        <v>900002780</v>
      </c>
      <c r="C115" s="17" t="s">
        <v>108</v>
      </c>
      <c r="D115" s="18">
        <v>130000000</v>
      </c>
      <c r="E115" s="18">
        <v>130000000</v>
      </c>
      <c r="F115" s="17">
        <v>15072020</v>
      </c>
      <c r="G115" s="20">
        <v>7</v>
      </c>
      <c r="H115" s="18">
        <v>2020</v>
      </c>
    </row>
    <row r="116" spans="1:8" x14ac:dyDescent="0.2">
      <c r="A116" s="17" t="s">
        <v>8</v>
      </c>
      <c r="B116" s="17">
        <v>900002780</v>
      </c>
      <c r="C116" s="17" t="s">
        <v>108</v>
      </c>
      <c r="D116" s="18">
        <v>191399110.5</v>
      </c>
      <c r="E116" s="18">
        <v>191399110.5</v>
      </c>
      <c r="F116" s="17">
        <v>30092020</v>
      </c>
      <c r="G116" s="20">
        <v>9</v>
      </c>
      <c r="H116" s="18">
        <v>2020</v>
      </c>
    </row>
    <row r="117" spans="1:8" x14ac:dyDescent="0.2">
      <c r="A117" s="17" t="s">
        <v>8</v>
      </c>
      <c r="B117" s="17">
        <v>890112801</v>
      </c>
      <c r="C117" s="17" t="s">
        <v>123</v>
      </c>
      <c r="D117" s="18">
        <v>227750674.5</v>
      </c>
      <c r="E117" s="18">
        <v>227750674.5</v>
      </c>
      <c r="F117" s="17">
        <v>30092020</v>
      </c>
      <c r="G117" s="20">
        <v>9</v>
      </c>
      <c r="H117" s="18">
        <v>2020</v>
      </c>
    </row>
    <row r="118" spans="1:8" x14ac:dyDescent="0.2">
      <c r="A118" s="17" t="s">
        <v>8</v>
      </c>
      <c r="B118" s="17">
        <v>890108597</v>
      </c>
      <c r="C118" s="17" t="s">
        <v>117</v>
      </c>
      <c r="D118" s="18">
        <v>9668890.5</v>
      </c>
      <c r="E118" s="18">
        <v>9668890.5</v>
      </c>
      <c r="F118" s="17">
        <v>30092020</v>
      </c>
      <c r="G118" s="20">
        <v>9</v>
      </c>
      <c r="H118" s="18">
        <v>2020</v>
      </c>
    </row>
    <row r="119" spans="1:8" x14ac:dyDescent="0.2">
      <c r="A119" s="17" t="s">
        <v>8</v>
      </c>
      <c r="B119" s="17">
        <v>900643615</v>
      </c>
      <c r="C119" s="17" t="s">
        <v>112</v>
      </c>
      <c r="D119" s="18">
        <v>17899534.5</v>
      </c>
      <c r="E119" s="18">
        <v>17899534.5</v>
      </c>
      <c r="F119" s="17">
        <v>30092020</v>
      </c>
      <c r="G119" s="20">
        <v>9</v>
      </c>
      <c r="H119" s="18">
        <v>2020</v>
      </c>
    </row>
    <row r="120" spans="1:8" x14ac:dyDescent="0.2">
      <c r="A120" s="17" t="s">
        <v>8</v>
      </c>
      <c r="B120" s="17">
        <v>890324177</v>
      </c>
      <c r="C120" s="17" t="s">
        <v>118</v>
      </c>
      <c r="D120" s="18">
        <v>39001956</v>
      </c>
      <c r="E120" s="18">
        <v>39001956</v>
      </c>
      <c r="F120" s="17">
        <v>30092020</v>
      </c>
      <c r="G120" s="20">
        <v>9</v>
      </c>
      <c r="H120" s="18">
        <v>2020</v>
      </c>
    </row>
    <row r="121" spans="1:8" x14ac:dyDescent="0.2">
      <c r="A121" s="17" t="s">
        <v>8</v>
      </c>
      <c r="B121" s="17">
        <v>892000501</v>
      </c>
      <c r="C121" s="17" t="s">
        <v>104</v>
      </c>
      <c r="D121" s="18">
        <v>2400000000</v>
      </c>
      <c r="E121" s="18">
        <v>2400000000</v>
      </c>
      <c r="F121" s="17">
        <v>10062020</v>
      </c>
      <c r="G121" s="20">
        <v>6</v>
      </c>
      <c r="H121" s="18">
        <v>2020</v>
      </c>
    </row>
    <row r="122" spans="1:8" x14ac:dyDescent="0.2">
      <c r="A122" s="17" t="s">
        <v>8</v>
      </c>
      <c r="B122" s="17">
        <v>825001119</v>
      </c>
      <c r="C122" s="17" t="s">
        <v>40</v>
      </c>
      <c r="D122" s="18">
        <v>38425534</v>
      </c>
      <c r="E122" s="18">
        <v>38425534</v>
      </c>
      <c r="F122" s="17">
        <v>30092020</v>
      </c>
      <c r="G122" s="20">
        <v>9</v>
      </c>
      <c r="H122" s="18">
        <v>2020</v>
      </c>
    </row>
    <row r="123" spans="1:8" x14ac:dyDescent="0.2">
      <c r="A123" s="17" t="s">
        <v>8</v>
      </c>
      <c r="B123" s="17">
        <v>824000204</v>
      </c>
      <c r="C123" s="17" t="s">
        <v>38</v>
      </c>
      <c r="D123" s="18">
        <v>50915776</v>
      </c>
      <c r="E123" s="18">
        <v>25457888</v>
      </c>
      <c r="F123" s="17">
        <v>30112020</v>
      </c>
      <c r="G123" s="20">
        <v>11</v>
      </c>
      <c r="H123" s="18">
        <v>2020</v>
      </c>
    </row>
    <row r="124" spans="1:8" x14ac:dyDescent="0.2">
      <c r="A124" s="17" t="s">
        <v>8</v>
      </c>
      <c r="B124" s="17">
        <v>824000204</v>
      </c>
      <c r="C124" s="17" t="s">
        <v>38</v>
      </c>
      <c r="E124" s="18">
        <v>25457888</v>
      </c>
      <c r="F124" s="17">
        <v>30122020</v>
      </c>
      <c r="G124" s="20">
        <v>12</v>
      </c>
      <c r="H124" s="18">
        <v>2020</v>
      </c>
    </row>
    <row r="125" spans="1:8" x14ac:dyDescent="0.2">
      <c r="A125" s="17" t="s">
        <v>8</v>
      </c>
      <c r="B125" s="17">
        <v>802013023</v>
      </c>
      <c r="C125" s="17" t="s">
        <v>33</v>
      </c>
      <c r="D125" s="18">
        <v>173023396</v>
      </c>
      <c r="E125" s="18">
        <v>173023396</v>
      </c>
      <c r="F125" s="17">
        <v>15072020</v>
      </c>
      <c r="G125" s="20">
        <v>7</v>
      </c>
      <c r="H125" s="18">
        <v>2020</v>
      </c>
    </row>
    <row r="126" spans="1:8" x14ac:dyDescent="0.2">
      <c r="A126" s="17" t="s">
        <v>8</v>
      </c>
      <c r="B126" s="17">
        <v>802013023</v>
      </c>
      <c r="C126" s="17" t="s">
        <v>33</v>
      </c>
      <c r="D126" s="18">
        <v>449968165</v>
      </c>
      <c r="E126" s="18">
        <v>449968165</v>
      </c>
      <c r="F126" s="17">
        <v>30092020</v>
      </c>
      <c r="G126" s="20">
        <v>9</v>
      </c>
      <c r="H126" s="18">
        <v>2020</v>
      </c>
    </row>
    <row r="127" spans="1:8" x14ac:dyDescent="0.2">
      <c r="A127" s="17" t="s">
        <v>8</v>
      </c>
      <c r="B127" s="17">
        <v>890905166</v>
      </c>
      <c r="C127" s="17" t="s">
        <v>46</v>
      </c>
      <c r="D127" s="18">
        <v>2076727</v>
      </c>
      <c r="E127" s="18">
        <v>2076727</v>
      </c>
      <c r="F127" s="17">
        <v>30122020</v>
      </c>
      <c r="G127" s="20">
        <v>12</v>
      </c>
      <c r="H127" s="18">
        <v>2020</v>
      </c>
    </row>
    <row r="128" spans="1:8" x14ac:dyDescent="0.2">
      <c r="A128" s="17" t="s">
        <v>8</v>
      </c>
      <c r="B128" s="17">
        <v>890901826</v>
      </c>
      <c r="C128" s="17" t="s">
        <v>45</v>
      </c>
      <c r="D128" s="18">
        <v>28829599</v>
      </c>
      <c r="E128" s="18">
        <v>28829599</v>
      </c>
      <c r="F128" s="17">
        <v>31012021</v>
      </c>
      <c r="G128" s="20">
        <v>1</v>
      </c>
      <c r="H128" s="18">
        <v>2021</v>
      </c>
    </row>
    <row r="129" spans="1:8" x14ac:dyDescent="0.2">
      <c r="A129" s="17" t="s">
        <v>8</v>
      </c>
      <c r="B129" s="17">
        <v>800152970</v>
      </c>
      <c r="C129" s="17" t="s">
        <v>121</v>
      </c>
      <c r="D129" s="18">
        <v>611599.5</v>
      </c>
      <c r="E129" s="18">
        <v>611599.5</v>
      </c>
      <c r="F129" s="17">
        <v>30092020</v>
      </c>
      <c r="G129" s="20">
        <v>9</v>
      </c>
      <c r="H129" s="18">
        <v>2020</v>
      </c>
    </row>
    <row r="130" spans="1:8" x14ac:dyDescent="0.2">
      <c r="A130" s="17" t="s">
        <v>8</v>
      </c>
      <c r="B130" s="17">
        <v>891855039</v>
      </c>
      <c r="C130" s="17" t="s">
        <v>102</v>
      </c>
      <c r="D130" s="18">
        <v>2185600</v>
      </c>
      <c r="E130" s="18">
        <v>2185600</v>
      </c>
      <c r="F130" s="17">
        <v>30092020</v>
      </c>
      <c r="G130" s="20">
        <v>9</v>
      </c>
      <c r="H130" s="18">
        <v>2020</v>
      </c>
    </row>
    <row r="131" spans="1:8" x14ac:dyDescent="0.2">
      <c r="A131" s="17" t="s">
        <v>8</v>
      </c>
      <c r="B131" s="17">
        <v>800191643</v>
      </c>
      <c r="C131" s="17" t="s">
        <v>114</v>
      </c>
      <c r="D131" s="18">
        <v>20373125</v>
      </c>
      <c r="E131" s="18">
        <v>20373125</v>
      </c>
      <c r="F131" s="17">
        <v>30092020</v>
      </c>
      <c r="G131" s="20">
        <v>9</v>
      </c>
      <c r="H131" s="18">
        <v>2020</v>
      </c>
    </row>
    <row r="132" spans="1:8" x14ac:dyDescent="0.2">
      <c r="A132" s="17" t="s">
        <v>8</v>
      </c>
      <c r="B132" s="17">
        <v>890480113</v>
      </c>
      <c r="C132" s="17" t="s">
        <v>99</v>
      </c>
      <c r="D132" s="18">
        <v>17216918.5</v>
      </c>
      <c r="E132" s="18">
        <v>17216918.5</v>
      </c>
      <c r="F132" s="17">
        <v>30092020</v>
      </c>
      <c r="G132" s="20">
        <v>9</v>
      </c>
      <c r="H132" s="18">
        <v>2020</v>
      </c>
    </row>
    <row r="133" spans="1:8" x14ac:dyDescent="0.2">
      <c r="A133" s="17" t="s">
        <v>8</v>
      </c>
      <c r="B133" s="17">
        <v>892399994</v>
      </c>
      <c r="C133" s="17" t="s">
        <v>107</v>
      </c>
      <c r="D133" s="18">
        <v>1000000000</v>
      </c>
      <c r="E133" s="18">
        <v>1000000000</v>
      </c>
      <c r="F133" s="17">
        <v>10082020</v>
      </c>
      <c r="G133" s="20">
        <v>8</v>
      </c>
      <c r="H133" s="18">
        <v>2020</v>
      </c>
    </row>
    <row r="134" spans="1:8" x14ac:dyDescent="0.2">
      <c r="A134" s="17" t="s">
        <v>8</v>
      </c>
      <c r="B134" s="17">
        <v>892170002</v>
      </c>
      <c r="C134" s="17" t="s">
        <v>49</v>
      </c>
      <c r="D134" s="18">
        <v>111736197</v>
      </c>
      <c r="E134" s="18">
        <v>111736197</v>
      </c>
      <c r="F134" s="17">
        <v>30092020</v>
      </c>
      <c r="G134" s="20">
        <v>9</v>
      </c>
      <c r="H134" s="18">
        <v>2020</v>
      </c>
    </row>
    <row r="135" spans="1:8" x14ac:dyDescent="0.2">
      <c r="A135" s="17" t="s">
        <v>8</v>
      </c>
      <c r="B135" s="17">
        <v>800204153</v>
      </c>
      <c r="C135" s="17" t="s">
        <v>29</v>
      </c>
      <c r="D135" s="18">
        <v>408571426</v>
      </c>
      <c r="E135" s="18">
        <v>204285713</v>
      </c>
      <c r="F135" s="17">
        <v>30102020</v>
      </c>
      <c r="G135" s="20">
        <v>10</v>
      </c>
      <c r="H135" s="18">
        <v>2020</v>
      </c>
    </row>
    <row r="136" spans="1:8" x14ac:dyDescent="0.2">
      <c r="A136" s="17" t="s">
        <v>8</v>
      </c>
      <c r="B136" s="17">
        <v>800204153</v>
      </c>
      <c r="C136" s="17" t="s">
        <v>29</v>
      </c>
      <c r="E136" s="18">
        <v>204285713</v>
      </c>
      <c r="F136" s="17">
        <v>30112020</v>
      </c>
      <c r="G136" s="20">
        <v>11</v>
      </c>
      <c r="H136" s="18">
        <v>2020</v>
      </c>
    </row>
    <row r="137" spans="1:8" x14ac:dyDescent="0.2">
      <c r="A137" s="17" t="s">
        <v>8</v>
      </c>
      <c r="B137" s="17">
        <v>800253167</v>
      </c>
      <c r="C137" s="17" t="s">
        <v>115</v>
      </c>
      <c r="D137" s="18">
        <v>5711584</v>
      </c>
      <c r="E137" s="18">
        <v>5711584</v>
      </c>
      <c r="F137" s="17">
        <v>15062020</v>
      </c>
      <c r="G137" s="20">
        <v>6</v>
      </c>
      <c r="H137" s="18">
        <v>2020</v>
      </c>
    </row>
    <row r="138" spans="1:8" x14ac:dyDescent="0.2">
      <c r="A138" s="17" t="s">
        <v>8</v>
      </c>
      <c r="B138" s="17">
        <v>900240018</v>
      </c>
      <c r="C138" s="17" t="s">
        <v>60</v>
      </c>
      <c r="D138" s="18">
        <v>1435473</v>
      </c>
      <c r="E138" s="18">
        <v>1435473</v>
      </c>
      <c r="F138" s="17">
        <v>30102020</v>
      </c>
      <c r="G138" s="20">
        <v>10</v>
      </c>
      <c r="H138" s="18">
        <v>2020</v>
      </c>
    </row>
    <row r="139" spans="1:8" x14ac:dyDescent="0.2">
      <c r="A139" s="17" t="s">
        <v>8</v>
      </c>
      <c r="B139" s="17">
        <v>892280033</v>
      </c>
      <c r="C139" s="17" t="s">
        <v>106</v>
      </c>
      <c r="D139" s="18">
        <v>43424116</v>
      </c>
      <c r="E139" s="18">
        <v>43424116</v>
      </c>
      <c r="F139" s="17">
        <v>30092020</v>
      </c>
      <c r="G139" s="20">
        <v>9</v>
      </c>
      <c r="H139" s="18">
        <v>2020</v>
      </c>
    </row>
    <row r="140" spans="1:8" x14ac:dyDescent="0.2">
      <c r="A140" s="17" t="s">
        <v>8</v>
      </c>
      <c r="B140" s="17">
        <v>890303461</v>
      </c>
      <c r="C140" s="17" t="s">
        <v>98</v>
      </c>
      <c r="D140" s="18">
        <v>5539400</v>
      </c>
      <c r="E140" s="18">
        <v>5539400</v>
      </c>
      <c r="F140" s="17">
        <v>30092020</v>
      </c>
      <c r="G140" s="20">
        <v>9</v>
      </c>
      <c r="H140" s="18">
        <v>2020</v>
      </c>
    </row>
    <row r="141" spans="1:8" x14ac:dyDescent="0.2">
      <c r="A141" s="17" t="s">
        <v>8</v>
      </c>
      <c r="B141" s="17">
        <v>823002227</v>
      </c>
      <c r="C141" s="17" t="s">
        <v>92</v>
      </c>
      <c r="D141" s="18">
        <v>6667239</v>
      </c>
      <c r="E141" s="18">
        <v>6667239</v>
      </c>
      <c r="F141" s="17">
        <v>30092020</v>
      </c>
      <c r="G141" s="20">
        <v>9</v>
      </c>
      <c r="H141" s="18">
        <v>2020</v>
      </c>
    </row>
    <row r="142" spans="1:8" x14ac:dyDescent="0.2">
      <c r="A142" s="17" t="s">
        <v>8</v>
      </c>
      <c r="B142" s="17">
        <v>900120098</v>
      </c>
      <c r="C142" s="17" t="s">
        <v>55</v>
      </c>
      <c r="D142" s="18">
        <v>71746744</v>
      </c>
      <c r="E142" s="18">
        <v>23915581</v>
      </c>
      <c r="F142" s="17">
        <v>30112020</v>
      </c>
      <c r="G142" s="20">
        <v>11</v>
      </c>
      <c r="H142" s="18">
        <v>2020</v>
      </c>
    </row>
    <row r="143" spans="1:8" x14ac:dyDescent="0.2">
      <c r="A143" s="17" t="s">
        <v>8</v>
      </c>
      <c r="B143" s="17">
        <v>900120098</v>
      </c>
      <c r="C143" s="17" t="s">
        <v>55</v>
      </c>
      <c r="E143" s="18">
        <v>23915581</v>
      </c>
      <c r="F143" s="17">
        <v>30122020</v>
      </c>
      <c r="G143" s="20">
        <v>12</v>
      </c>
      <c r="H143" s="18">
        <v>2020</v>
      </c>
    </row>
    <row r="144" spans="1:8" x14ac:dyDescent="0.2">
      <c r="A144" s="17" t="s">
        <v>8</v>
      </c>
      <c r="B144" s="17">
        <v>900120098</v>
      </c>
      <c r="C144" s="17" t="s">
        <v>55</v>
      </c>
      <c r="E144" s="18">
        <v>23915581</v>
      </c>
      <c r="F144" s="17">
        <v>30012021</v>
      </c>
      <c r="G144" s="20">
        <v>1</v>
      </c>
      <c r="H144" s="18">
        <v>2021</v>
      </c>
    </row>
    <row r="145" spans="1:8" x14ac:dyDescent="0.2">
      <c r="A145" s="17" t="s">
        <v>8</v>
      </c>
      <c r="B145" s="17">
        <v>900211912</v>
      </c>
      <c r="C145" s="17" t="s">
        <v>58</v>
      </c>
      <c r="D145" s="18">
        <v>22069184</v>
      </c>
      <c r="E145" s="18">
        <v>22069184</v>
      </c>
      <c r="F145" s="17">
        <v>31012021</v>
      </c>
      <c r="G145" s="20">
        <v>1</v>
      </c>
      <c r="H145" s="18">
        <v>2021</v>
      </c>
    </row>
    <row r="146" spans="1:8" x14ac:dyDescent="0.2">
      <c r="A146" s="17" t="s">
        <v>8</v>
      </c>
      <c r="B146" s="17">
        <v>899999092</v>
      </c>
      <c r="C146" s="17" t="s">
        <v>52</v>
      </c>
      <c r="D146" s="18">
        <v>584333368</v>
      </c>
      <c r="E146" s="18">
        <v>97388894.666666672</v>
      </c>
      <c r="F146" s="17">
        <v>31012021</v>
      </c>
      <c r="G146" s="20">
        <v>1</v>
      </c>
      <c r="H146" s="18">
        <v>2021</v>
      </c>
    </row>
    <row r="147" spans="1:8" x14ac:dyDescent="0.2">
      <c r="A147" s="17" t="s">
        <v>8</v>
      </c>
      <c r="B147" s="17">
        <v>899999092</v>
      </c>
      <c r="C147" s="17" t="s">
        <v>52</v>
      </c>
      <c r="E147" s="18">
        <v>97388894.666666672</v>
      </c>
      <c r="F147" s="17">
        <v>28022021</v>
      </c>
      <c r="G147" s="20">
        <v>2</v>
      </c>
      <c r="H147" s="18">
        <v>2021</v>
      </c>
    </row>
    <row r="148" spans="1:8" x14ac:dyDescent="0.2">
      <c r="A148" s="17" t="s">
        <v>8</v>
      </c>
      <c r="B148" s="17">
        <v>899999092</v>
      </c>
      <c r="C148" s="17" t="s">
        <v>52</v>
      </c>
      <c r="E148" s="18">
        <v>97388894.666666672</v>
      </c>
      <c r="F148" s="17">
        <v>31032021</v>
      </c>
      <c r="G148" s="20">
        <v>3</v>
      </c>
      <c r="H148" s="18">
        <v>2021</v>
      </c>
    </row>
    <row r="149" spans="1:8" x14ac:dyDescent="0.2">
      <c r="A149" s="17" t="s">
        <v>8</v>
      </c>
      <c r="B149" s="17">
        <v>899999092</v>
      </c>
      <c r="C149" s="17" t="s">
        <v>52</v>
      </c>
      <c r="E149" s="18">
        <v>97388894.666666672</v>
      </c>
      <c r="F149" s="17">
        <v>30042021</v>
      </c>
      <c r="G149" s="20">
        <v>4</v>
      </c>
      <c r="H149" s="18">
        <v>2021</v>
      </c>
    </row>
    <row r="150" spans="1:8" x14ac:dyDescent="0.2">
      <c r="A150" s="17" t="s">
        <v>8</v>
      </c>
      <c r="B150" s="17">
        <v>899999092</v>
      </c>
      <c r="C150" s="17" t="s">
        <v>52</v>
      </c>
      <c r="E150" s="18">
        <v>97388894.666666672</v>
      </c>
      <c r="F150" s="17">
        <v>31052021</v>
      </c>
      <c r="G150" s="20">
        <v>5</v>
      </c>
      <c r="H150" s="18">
        <v>2021</v>
      </c>
    </row>
    <row r="151" spans="1:8" x14ac:dyDescent="0.2">
      <c r="A151" s="17" t="s">
        <v>8</v>
      </c>
      <c r="B151" s="17">
        <v>899999092</v>
      </c>
      <c r="C151" s="17" t="s">
        <v>52</v>
      </c>
      <c r="E151" s="18">
        <v>97388894.666666672</v>
      </c>
      <c r="F151" s="17">
        <v>30062021</v>
      </c>
      <c r="G151" s="20">
        <v>6</v>
      </c>
      <c r="H151" s="18">
        <v>2021</v>
      </c>
    </row>
    <row r="152" spans="1:8" x14ac:dyDescent="0.2">
      <c r="A152" s="17" t="s">
        <v>8</v>
      </c>
      <c r="B152" s="17">
        <v>900771845</v>
      </c>
      <c r="C152" s="17" t="s">
        <v>71</v>
      </c>
      <c r="D152" s="18">
        <v>10472173</v>
      </c>
      <c r="E152" s="18">
        <v>10472173</v>
      </c>
      <c r="F152" s="17">
        <v>30102020</v>
      </c>
      <c r="G152" s="20">
        <v>10</v>
      </c>
      <c r="H152" s="18">
        <v>2020</v>
      </c>
    </row>
    <row r="153" spans="1:8" x14ac:dyDescent="0.2">
      <c r="A153" s="17" t="s">
        <v>8</v>
      </c>
      <c r="B153" s="17">
        <v>800254132</v>
      </c>
      <c r="C153" s="17" t="s">
        <v>30</v>
      </c>
      <c r="D153" s="18">
        <v>715481.92</v>
      </c>
      <c r="E153" s="18">
        <v>715481.92</v>
      </c>
      <c r="F153" s="17">
        <v>30102020</v>
      </c>
      <c r="G153" s="20">
        <v>10</v>
      </c>
      <c r="H153" s="18">
        <v>2020</v>
      </c>
    </row>
    <row r="154" spans="1:8" x14ac:dyDescent="0.2">
      <c r="A154" s="17" t="s">
        <v>8</v>
      </c>
      <c r="B154" s="17">
        <v>802016357</v>
      </c>
      <c r="C154" s="17" t="s">
        <v>86</v>
      </c>
      <c r="D154" s="18">
        <v>220527944.80000001</v>
      </c>
      <c r="E154" s="18">
        <v>220527944.80000001</v>
      </c>
      <c r="F154" s="17">
        <v>30092020</v>
      </c>
      <c r="G154" s="20">
        <v>9</v>
      </c>
      <c r="H154" s="18">
        <v>2020</v>
      </c>
    </row>
    <row r="155" spans="1:8" x14ac:dyDescent="0.2">
      <c r="A155" s="17" t="s">
        <v>8</v>
      </c>
      <c r="B155" s="17">
        <v>830509497</v>
      </c>
      <c r="C155" s="17" t="s">
        <v>94</v>
      </c>
      <c r="D155" s="18">
        <v>237900000</v>
      </c>
      <c r="E155" s="18">
        <v>237900000</v>
      </c>
      <c r="F155" s="17">
        <v>15062020</v>
      </c>
      <c r="G155" s="20">
        <v>6</v>
      </c>
      <c r="H155" s="18">
        <v>2020</v>
      </c>
    </row>
    <row r="156" spans="1:8" x14ac:dyDescent="0.2">
      <c r="A156" s="17" t="s">
        <v>8</v>
      </c>
      <c r="B156" s="17">
        <v>824004330</v>
      </c>
      <c r="C156" s="17" t="s">
        <v>39</v>
      </c>
      <c r="D156" s="18">
        <v>64437177</v>
      </c>
      <c r="E156" s="18">
        <v>21479059</v>
      </c>
      <c r="F156" s="17">
        <v>30112020</v>
      </c>
      <c r="G156" s="20">
        <v>11</v>
      </c>
      <c r="H156" s="18">
        <v>2020</v>
      </c>
    </row>
    <row r="157" spans="1:8" x14ac:dyDescent="0.2">
      <c r="A157" s="17" t="s">
        <v>8</v>
      </c>
      <c r="B157" s="17">
        <v>824004330</v>
      </c>
      <c r="C157" s="17" t="s">
        <v>39</v>
      </c>
      <c r="E157" s="18">
        <v>21479059</v>
      </c>
      <c r="F157" s="17">
        <v>30122020</v>
      </c>
      <c r="G157" s="20">
        <v>12</v>
      </c>
      <c r="H157" s="18">
        <v>2020</v>
      </c>
    </row>
    <row r="158" spans="1:8" x14ac:dyDescent="0.2">
      <c r="A158" s="17" t="s">
        <v>8</v>
      </c>
      <c r="B158" s="17">
        <v>824004330</v>
      </c>
      <c r="C158" s="17" t="s">
        <v>39</v>
      </c>
      <c r="E158" s="18">
        <v>21479059</v>
      </c>
      <c r="F158" s="17">
        <v>30012021</v>
      </c>
      <c r="G158" s="20">
        <v>1</v>
      </c>
      <c r="H158" s="18">
        <v>2021</v>
      </c>
    </row>
    <row r="159" spans="1:8" x14ac:dyDescent="0.2">
      <c r="A159" s="17" t="s">
        <v>8</v>
      </c>
      <c r="B159" s="17">
        <v>901139193</v>
      </c>
      <c r="C159" s="17" t="s">
        <v>113</v>
      </c>
      <c r="D159" s="18">
        <v>3127691347</v>
      </c>
      <c r="E159" s="18">
        <v>3127691347</v>
      </c>
      <c r="F159" s="17">
        <v>15072020</v>
      </c>
      <c r="G159" s="20">
        <v>7</v>
      </c>
      <c r="H159" s="18">
        <v>2020</v>
      </c>
    </row>
    <row r="160" spans="1:8" x14ac:dyDescent="0.2">
      <c r="A160" s="17" t="s">
        <v>8</v>
      </c>
      <c r="B160" s="8">
        <v>900056127</v>
      </c>
      <c r="C160" s="8" t="s">
        <v>54</v>
      </c>
      <c r="D160" s="19">
        <v>5616895.5669999998</v>
      </c>
      <c r="E160" s="19">
        <v>5616895.5669999998</v>
      </c>
      <c r="F160" s="8">
        <v>30092020</v>
      </c>
      <c r="G160" s="20">
        <v>9</v>
      </c>
      <c r="H160" s="18">
        <v>2020</v>
      </c>
    </row>
    <row r="161" spans="1:8" x14ac:dyDescent="0.2">
      <c r="A161" s="17" t="s">
        <v>8</v>
      </c>
      <c r="B161" s="8">
        <v>900056127</v>
      </c>
      <c r="C161" s="8" t="s">
        <v>54</v>
      </c>
      <c r="D161" s="19">
        <v>61791927</v>
      </c>
      <c r="E161" s="19">
        <v>20597309</v>
      </c>
      <c r="F161" s="8">
        <v>30112020</v>
      </c>
      <c r="G161" s="20">
        <v>11</v>
      </c>
      <c r="H161" s="18">
        <v>2020</v>
      </c>
    </row>
    <row r="162" spans="1:8" x14ac:dyDescent="0.2">
      <c r="A162" s="17" t="s">
        <v>8</v>
      </c>
      <c r="B162" s="8">
        <v>900056127</v>
      </c>
      <c r="C162" s="8" t="s">
        <v>54</v>
      </c>
      <c r="D162" s="19"/>
      <c r="E162" s="19">
        <v>20597309</v>
      </c>
      <c r="F162" s="8">
        <v>30122020</v>
      </c>
      <c r="G162" s="20">
        <v>12</v>
      </c>
      <c r="H162" s="18">
        <v>2020</v>
      </c>
    </row>
    <row r="163" spans="1:8" x14ac:dyDescent="0.2">
      <c r="A163" s="17" t="s">
        <v>8</v>
      </c>
      <c r="B163" s="8">
        <v>900056127</v>
      </c>
      <c r="C163" s="8" t="s">
        <v>54</v>
      </c>
      <c r="D163" s="19"/>
      <c r="E163" s="19">
        <v>20597309</v>
      </c>
      <c r="F163" s="8">
        <v>30012021</v>
      </c>
      <c r="G163" s="20">
        <v>1</v>
      </c>
      <c r="H163" s="18">
        <v>2021</v>
      </c>
    </row>
    <row r="164" spans="1:8" x14ac:dyDescent="0.2">
      <c r="A164" s="17" t="s">
        <v>8</v>
      </c>
      <c r="B164" s="17">
        <v>900465319</v>
      </c>
      <c r="C164" s="17" t="s">
        <v>111</v>
      </c>
      <c r="D164" s="18">
        <v>1750000000</v>
      </c>
      <c r="E164" s="18">
        <v>1750000000</v>
      </c>
      <c r="F164" s="17">
        <v>15062020</v>
      </c>
      <c r="G164" s="20">
        <v>6</v>
      </c>
      <c r="H164" s="18">
        <v>2020</v>
      </c>
    </row>
    <row r="165" spans="1:8" x14ac:dyDescent="0.2">
      <c r="A165" s="17" t="s">
        <v>8</v>
      </c>
      <c r="B165" s="17">
        <v>900465319</v>
      </c>
      <c r="C165" s="17" t="s">
        <v>111</v>
      </c>
      <c r="D165" s="18">
        <v>1500000000</v>
      </c>
      <c r="E165" s="18">
        <v>1500000000</v>
      </c>
      <c r="F165" s="17">
        <v>15072020</v>
      </c>
      <c r="G165" s="20">
        <v>7</v>
      </c>
      <c r="H165" s="18">
        <v>2020</v>
      </c>
    </row>
    <row r="166" spans="1:8" x14ac:dyDescent="0.2">
      <c r="A166" s="17" t="s">
        <v>8</v>
      </c>
      <c r="B166" s="17">
        <v>33069633</v>
      </c>
      <c r="C166" s="17" t="s">
        <v>23</v>
      </c>
      <c r="D166" s="18">
        <v>16392900</v>
      </c>
      <c r="E166" s="18">
        <v>16392900</v>
      </c>
      <c r="F166" s="17">
        <v>30122020</v>
      </c>
      <c r="G166" s="20">
        <v>12</v>
      </c>
      <c r="H166" s="18">
        <v>2020</v>
      </c>
    </row>
    <row r="167" spans="1:8" x14ac:dyDescent="0.2">
      <c r="A167" s="17" t="s">
        <v>8</v>
      </c>
      <c r="B167" s="17">
        <v>800194798</v>
      </c>
      <c r="C167" s="17" t="s">
        <v>77</v>
      </c>
      <c r="D167" s="18">
        <v>2000000000</v>
      </c>
      <c r="E167" s="18">
        <v>2000000000</v>
      </c>
      <c r="F167" s="17">
        <v>15072020</v>
      </c>
      <c r="G167" s="20">
        <v>7</v>
      </c>
      <c r="H167" s="18">
        <v>2020</v>
      </c>
    </row>
    <row r="168" spans="1:8" x14ac:dyDescent="0.2">
      <c r="A168" s="17" t="s">
        <v>8</v>
      </c>
      <c r="B168" s="17">
        <v>890102768</v>
      </c>
      <c r="C168" s="17" t="s">
        <v>95</v>
      </c>
      <c r="D168" s="18">
        <v>325453299</v>
      </c>
      <c r="E168" s="18">
        <v>325453299</v>
      </c>
      <c r="F168" s="17">
        <v>15072020</v>
      </c>
      <c r="G168" s="20">
        <v>7</v>
      </c>
      <c r="H168" s="18">
        <v>2020</v>
      </c>
    </row>
    <row r="169" spans="1:8" x14ac:dyDescent="0.2">
      <c r="A169" s="17" t="s">
        <v>8</v>
      </c>
      <c r="B169" s="17">
        <v>73583999</v>
      </c>
      <c r="C169" s="17" t="s">
        <v>25</v>
      </c>
      <c r="D169" s="18">
        <v>4479680</v>
      </c>
      <c r="E169" s="18">
        <v>4479680</v>
      </c>
      <c r="F169" s="17">
        <v>30112020</v>
      </c>
      <c r="G169" s="20">
        <v>11</v>
      </c>
      <c r="H169" s="18">
        <v>2020</v>
      </c>
    </row>
    <row r="170" spans="1:8" x14ac:dyDescent="0.2">
      <c r="A170" s="17" t="s">
        <v>8</v>
      </c>
      <c r="B170" s="17">
        <v>41323666</v>
      </c>
      <c r="C170" s="17" t="s">
        <v>24</v>
      </c>
      <c r="D170" s="18">
        <v>22553000</v>
      </c>
      <c r="E170" s="18">
        <v>11276500</v>
      </c>
      <c r="F170" s="17">
        <v>30102020</v>
      </c>
      <c r="G170" s="20">
        <v>10</v>
      </c>
      <c r="H170" s="18">
        <v>2020</v>
      </c>
    </row>
    <row r="171" spans="1:8" x14ac:dyDescent="0.2">
      <c r="A171" s="17" t="s">
        <v>8</v>
      </c>
      <c r="B171" s="17">
        <v>41323666</v>
      </c>
      <c r="C171" s="17" t="s">
        <v>24</v>
      </c>
      <c r="E171" s="18">
        <v>11276500</v>
      </c>
      <c r="F171" s="17">
        <v>30102020</v>
      </c>
      <c r="G171" s="20">
        <v>10</v>
      </c>
      <c r="H171" s="18">
        <v>2020</v>
      </c>
    </row>
    <row r="172" spans="1:8" x14ac:dyDescent="0.2">
      <c r="A172" s="17" t="s">
        <v>8</v>
      </c>
      <c r="B172" s="17">
        <v>805027337</v>
      </c>
      <c r="C172" s="17" t="s">
        <v>87</v>
      </c>
      <c r="D172" s="18">
        <v>1175769</v>
      </c>
      <c r="E172" s="18">
        <v>1175769</v>
      </c>
      <c r="F172" s="17">
        <v>30092020</v>
      </c>
      <c r="G172" s="20">
        <v>9</v>
      </c>
      <c r="H172" s="18">
        <v>2020</v>
      </c>
    </row>
    <row r="173" spans="1:8" x14ac:dyDescent="0.2">
      <c r="A173" s="17" t="s">
        <v>8</v>
      </c>
      <c r="B173" s="17">
        <v>825003378</v>
      </c>
      <c r="C173" s="17" t="s">
        <v>42</v>
      </c>
      <c r="D173" s="18">
        <v>93285378</v>
      </c>
      <c r="E173" s="18">
        <v>93285378</v>
      </c>
      <c r="F173" s="17">
        <v>15062020</v>
      </c>
      <c r="G173" s="20">
        <v>6</v>
      </c>
      <c r="H173" s="18">
        <v>2020</v>
      </c>
    </row>
    <row r="174" spans="1:8" x14ac:dyDescent="0.2">
      <c r="A174" s="17" t="s">
        <v>8</v>
      </c>
      <c r="B174" s="17">
        <v>825003378</v>
      </c>
      <c r="C174" s="17" t="s">
        <v>42</v>
      </c>
      <c r="D174" s="18">
        <v>293345831</v>
      </c>
      <c r="E174" s="18">
        <v>293345831</v>
      </c>
      <c r="F174" s="17">
        <v>30092020</v>
      </c>
      <c r="G174" s="20">
        <v>9</v>
      </c>
      <c r="H174" s="18">
        <v>2020</v>
      </c>
    </row>
    <row r="175" spans="1:8" x14ac:dyDescent="0.2">
      <c r="A175" s="17" t="s">
        <v>8</v>
      </c>
      <c r="B175" s="17">
        <v>825003378</v>
      </c>
      <c r="C175" s="17" t="s">
        <v>42</v>
      </c>
      <c r="D175" s="18">
        <v>1094660685.9000001</v>
      </c>
      <c r="E175" s="18">
        <v>273665171.47500002</v>
      </c>
      <c r="F175" s="17">
        <v>31012021</v>
      </c>
      <c r="G175" s="20">
        <v>1</v>
      </c>
      <c r="H175" s="18">
        <v>2021</v>
      </c>
    </row>
    <row r="176" spans="1:8" x14ac:dyDescent="0.2">
      <c r="A176" s="17" t="s">
        <v>8</v>
      </c>
      <c r="B176" s="17">
        <v>825003378</v>
      </c>
      <c r="C176" s="17" t="s">
        <v>42</v>
      </c>
      <c r="E176" s="18">
        <v>273665171.47500002</v>
      </c>
      <c r="F176" s="17">
        <v>28022021</v>
      </c>
      <c r="G176" s="20">
        <v>2</v>
      </c>
      <c r="H176" s="18">
        <v>2021</v>
      </c>
    </row>
    <row r="177" spans="1:8" x14ac:dyDescent="0.2">
      <c r="A177" s="17" t="s">
        <v>8</v>
      </c>
      <c r="B177" s="17">
        <v>825003378</v>
      </c>
      <c r="C177" s="17" t="s">
        <v>42</v>
      </c>
      <c r="E177" s="18">
        <v>273665171.47500002</v>
      </c>
      <c r="F177" s="17">
        <v>31032021</v>
      </c>
      <c r="G177" s="20">
        <v>3</v>
      </c>
      <c r="H177" s="18">
        <v>2021</v>
      </c>
    </row>
    <row r="178" spans="1:8" x14ac:dyDescent="0.2">
      <c r="A178" s="17" t="s">
        <v>8</v>
      </c>
      <c r="B178" s="17">
        <v>825003378</v>
      </c>
      <c r="C178" s="17" t="s">
        <v>42</v>
      </c>
      <c r="E178" s="18">
        <v>273665171.47500002</v>
      </c>
      <c r="F178" s="17">
        <v>30042021</v>
      </c>
      <c r="G178" s="20">
        <v>4</v>
      </c>
      <c r="H178" s="18">
        <v>2021</v>
      </c>
    </row>
    <row r="179" spans="1:8" x14ac:dyDescent="0.2">
      <c r="A179" s="17" t="s">
        <v>8</v>
      </c>
      <c r="B179" s="17">
        <v>830124110</v>
      </c>
      <c r="C179" s="17" t="s">
        <v>43</v>
      </c>
      <c r="D179" s="18">
        <v>6633400</v>
      </c>
      <c r="E179" s="18">
        <v>6633400</v>
      </c>
      <c r="F179" s="17">
        <v>30092020</v>
      </c>
      <c r="G179" s="20">
        <v>9</v>
      </c>
      <c r="H179" s="18">
        <v>2020</v>
      </c>
    </row>
    <row r="180" spans="1:8" x14ac:dyDescent="0.2">
      <c r="A180" s="17" t="s">
        <v>8</v>
      </c>
      <c r="B180" s="17">
        <v>830124110</v>
      </c>
      <c r="C180" s="17" t="s">
        <v>43</v>
      </c>
      <c r="D180" s="18">
        <v>44189477</v>
      </c>
      <c r="E180" s="18">
        <v>22094738.5</v>
      </c>
      <c r="F180" s="17">
        <v>30102020</v>
      </c>
      <c r="G180" s="20">
        <v>10</v>
      </c>
      <c r="H180" s="18">
        <v>2020</v>
      </c>
    </row>
    <row r="181" spans="1:8" x14ac:dyDescent="0.2">
      <c r="A181" s="17" t="s">
        <v>8</v>
      </c>
      <c r="B181" s="17">
        <v>830124110</v>
      </c>
      <c r="C181" s="17" t="s">
        <v>43</v>
      </c>
      <c r="E181" s="18">
        <v>22094738.5</v>
      </c>
      <c r="F181" s="17">
        <v>30112020</v>
      </c>
      <c r="G181" s="20">
        <v>11</v>
      </c>
      <c r="H181" s="18">
        <v>2020</v>
      </c>
    </row>
    <row r="182" spans="1:8" x14ac:dyDescent="0.2">
      <c r="A182" s="17" t="s">
        <v>8</v>
      </c>
      <c r="B182" s="17">
        <v>800033723</v>
      </c>
      <c r="C182" s="17" t="s">
        <v>75</v>
      </c>
      <c r="D182" s="18">
        <v>93384782</v>
      </c>
      <c r="E182" s="18">
        <v>93384782</v>
      </c>
      <c r="F182" s="17">
        <v>15062020</v>
      </c>
      <c r="G182" s="20">
        <v>6</v>
      </c>
      <c r="H182" s="18">
        <v>2020</v>
      </c>
    </row>
    <row r="183" spans="1:8" x14ac:dyDescent="0.2">
      <c r="A183" s="17" t="s">
        <v>8</v>
      </c>
      <c r="B183" s="17">
        <v>802006337</v>
      </c>
      <c r="C183" s="17" t="s">
        <v>82</v>
      </c>
      <c r="D183" s="18">
        <v>227830820.80000001</v>
      </c>
      <c r="E183" s="18">
        <v>227830820.80000001</v>
      </c>
      <c r="F183" s="17">
        <v>30092020</v>
      </c>
      <c r="G183" s="20">
        <v>9</v>
      </c>
      <c r="H183" s="18">
        <v>2020</v>
      </c>
    </row>
    <row r="184" spans="1:8" x14ac:dyDescent="0.2">
      <c r="A184" s="17" t="s">
        <v>8</v>
      </c>
      <c r="B184" s="17">
        <v>900378914</v>
      </c>
      <c r="C184" s="17" t="s">
        <v>64</v>
      </c>
      <c r="D184" s="18">
        <v>171112385.69999999</v>
      </c>
      <c r="E184" s="18">
        <v>171112385.69999999</v>
      </c>
      <c r="F184" s="17">
        <v>30122020</v>
      </c>
      <c r="G184" s="20">
        <v>12</v>
      </c>
      <c r="H184" s="18">
        <v>2020</v>
      </c>
    </row>
    <row r="185" spans="1:8" x14ac:dyDescent="0.2">
      <c r="A185" s="17" t="s">
        <v>8</v>
      </c>
      <c r="B185" s="17">
        <v>825003080</v>
      </c>
      <c r="C185" s="17" t="s">
        <v>41</v>
      </c>
      <c r="D185" s="18">
        <v>2929514447.7103996</v>
      </c>
      <c r="E185" s="18">
        <v>488252407.95173329</v>
      </c>
      <c r="F185" s="17">
        <v>31012021</v>
      </c>
      <c r="G185" s="20">
        <v>1</v>
      </c>
      <c r="H185" s="18">
        <v>2021</v>
      </c>
    </row>
    <row r="186" spans="1:8" x14ac:dyDescent="0.2">
      <c r="A186" s="17" t="s">
        <v>8</v>
      </c>
      <c r="B186" s="17">
        <v>825003080</v>
      </c>
      <c r="C186" s="17" t="s">
        <v>41</v>
      </c>
      <c r="E186" s="18">
        <v>488252407.95173329</v>
      </c>
      <c r="F186" s="17">
        <v>28022021</v>
      </c>
      <c r="G186" s="20">
        <v>2</v>
      </c>
      <c r="H186" s="18">
        <v>2021</v>
      </c>
    </row>
    <row r="187" spans="1:8" x14ac:dyDescent="0.2">
      <c r="A187" s="17" t="s">
        <v>8</v>
      </c>
      <c r="B187" s="17">
        <v>825003080</v>
      </c>
      <c r="C187" s="17" t="s">
        <v>41</v>
      </c>
      <c r="E187" s="18">
        <v>488252407.95173329</v>
      </c>
      <c r="F187" s="17">
        <v>31032021</v>
      </c>
      <c r="G187" s="20">
        <v>3</v>
      </c>
      <c r="H187" s="18">
        <v>2021</v>
      </c>
    </row>
    <row r="188" spans="1:8" x14ac:dyDescent="0.2">
      <c r="A188" s="17" t="s">
        <v>8</v>
      </c>
      <c r="B188" s="17">
        <v>825003080</v>
      </c>
      <c r="C188" s="17" t="s">
        <v>41</v>
      </c>
      <c r="E188" s="18">
        <v>488252407.95173329</v>
      </c>
      <c r="F188" s="17">
        <v>30042021</v>
      </c>
      <c r="G188" s="20">
        <v>4</v>
      </c>
      <c r="H188" s="18">
        <v>2021</v>
      </c>
    </row>
    <row r="189" spans="1:8" x14ac:dyDescent="0.2">
      <c r="A189" s="17" t="s">
        <v>8</v>
      </c>
      <c r="B189" s="17">
        <v>825003080</v>
      </c>
      <c r="C189" s="17" t="s">
        <v>41</v>
      </c>
      <c r="E189" s="18">
        <v>488252407.95173329</v>
      </c>
      <c r="F189" s="17">
        <v>31052021</v>
      </c>
      <c r="G189" s="20">
        <v>5</v>
      </c>
      <c r="H189" s="18">
        <v>2021</v>
      </c>
    </row>
    <row r="190" spans="1:8" x14ac:dyDescent="0.2">
      <c r="A190" s="17" t="s">
        <v>8</v>
      </c>
      <c r="B190" s="17">
        <v>825003080</v>
      </c>
      <c r="C190" s="17" t="s">
        <v>41</v>
      </c>
      <c r="E190" s="18">
        <v>488252407.95173329</v>
      </c>
      <c r="F190" s="17">
        <v>30062021</v>
      </c>
      <c r="G190" s="20">
        <v>6</v>
      </c>
      <c r="H190" s="18">
        <v>2021</v>
      </c>
    </row>
    <row r="191" spans="1:8" x14ac:dyDescent="0.2">
      <c r="A191" s="17" t="s">
        <v>8</v>
      </c>
      <c r="B191" s="17">
        <v>900756806</v>
      </c>
      <c r="C191" s="17" t="s">
        <v>70</v>
      </c>
      <c r="D191" s="18">
        <v>17296077.119999997</v>
      </c>
      <c r="E191" s="18">
        <v>17296077.119999997</v>
      </c>
      <c r="F191" s="17">
        <v>30102020</v>
      </c>
      <c r="G191" s="20">
        <v>10</v>
      </c>
      <c r="H191" s="18">
        <v>2020</v>
      </c>
    </row>
    <row r="192" spans="1:8" x14ac:dyDescent="0.2">
      <c r="A192" s="17" t="s">
        <v>8</v>
      </c>
      <c r="B192" s="17">
        <v>900415382</v>
      </c>
      <c r="C192" s="17" t="s">
        <v>120</v>
      </c>
      <c r="D192" s="18">
        <v>14253998</v>
      </c>
      <c r="E192" s="18">
        <v>14253998</v>
      </c>
      <c r="F192" s="17">
        <v>30092020</v>
      </c>
      <c r="G192" s="20">
        <v>9</v>
      </c>
      <c r="H192" s="18">
        <v>2020</v>
      </c>
    </row>
    <row r="193" spans="1:8" x14ac:dyDescent="0.2">
      <c r="A193" s="17" t="s">
        <v>8</v>
      </c>
      <c r="B193" s="17">
        <v>900016636</v>
      </c>
      <c r="C193" s="17" t="s">
        <v>53</v>
      </c>
      <c r="D193" s="18">
        <v>21709069</v>
      </c>
      <c r="E193" s="18">
        <v>21709069</v>
      </c>
      <c r="F193" s="17">
        <v>15072020</v>
      </c>
      <c r="G193" s="20">
        <v>7</v>
      </c>
      <c r="H193" s="18">
        <v>2020</v>
      </c>
    </row>
    <row r="195" spans="1:8" x14ac:dyDescent="0.2">
      <c r="B195" s="21">
        <v>900006037</v>
      </c>
      <c r="C195" s="17" t="s">
        <v>133</v>
      </c>
      <c r="D195">
        <v>55586727</v>
      </c>
      <c r="E195" s="22">
        <v>55586727</v>
      </c>
      <c r="F195" t="s">
        <v>127</v>
      </c>
    </row>
    <row r="196" spans="1:8" x14ac:dyDescent="0.2">
      <c r="B196" s="21">
        <v>890399020</v>
      </c>
      <c r="C196" s="17" t="s">
        <v>134</v>
      </c>
      <c r="D196">
        <v>1799532</v>
      </c>
      <c r="E196" s="22">
        <v>1799532</v>
      </c>
      <c r="F196" t="s">
        <v>127</v>
      </c>
    </row>
    <row r="197" spans="1:8" x14ac:dyDescent="0.2">
      <c r="B197" s="21">
        <v>824000204</v>
      </c>
      <c r="C197" s="17" t="s">
        <v>38</v>
      </c>
      <c r="D197">
        <v>16612154</v>
      </c>
      <c r="E197" s="22">
        <v>16612154</v>
      </c>
      <c r="F197" t="s">
        <v>127</v>
      </c>
    </row>
    <row r="198" spans="1:8" x14ac:dyDescent="0.2">
      <c r="B198" s="21">
        <v>812005130</v>
      </c>
      <c r="C198" s="17" t="s">
        <v>135</v>
      </c>
      <c r="D198">
        <v>156759030</v>
      </c>
      <c r="E198" s="22">
        <v>156759030</v>
      </c>
      <c r="F198" t="s">
        <v>127</v>
      </c>
    </row>
    <row r="199" spans="1:8" x14ac:dyDescent="0.2">
      <c r="B199" s="21">
        <v>890108597</v>
      </c>
      <c r="C199" s="17" t="s">
        <v>136</v>
      </c>
      <c r="D199">
        <v>193069453.5</v>
      </c>
      <c r="E199" s="23">
        <v>96534726.75</v>
      </c>
      <c r="F199" t="s">
        <v>127</v>
      </c>
    </row>
    <row r="200" spans="1:8" x14ac:dyDescent="0.2">
      <c r="B200" s="21">
        <v>890108597</v>
      </c>
      <c r="C200" s="17" t="s">
        <v>136</v>
      </c>
      <c r="D200">
        <v>0</v>
      </c>
      <c r="E200" s="23">
        <v>96534726.75</v>
      </c>
      <c r="F200" t="s">
        <v>128</v>
      </c>
    </row>
    <row r="201" spans="1:8" x14ac:dyDescent="0.2">
      <c r="B201" s="21">
        <v>802006728</v>
      </c>
      <c r="C201" s="17" t="s">
        <v>137</v>
      </c>
      <c r="D201">
        <v>131136572</v>
      </c>
      <c r="E201" s="22">
        <v>65568286</v>
      </c>
      <c r="F201" t="s">
        <v>127</v>
      </c>
    </row>
    <row r="202" spans="1:8" x14ac:dyDescent="0.2">
      <c r="B202" s="21">
        <v>802006728</v>
      </c>
      <c r="C202" s="17" t="s">
        <v>137</v>
      </c>
      <c r="D202">
        <v>0</v>
      </c>
      <c r="E202" s="22">
        <v>65568286</v>
      </c>
      <c r="F202" t="s">
        <v>128</v>
      </c>
    </row>
    <row r="203" spans="1:8" x14ac:dyDescent="0.2">
      <c r="B203" s="21">
        <v>892300979</v>
      </c>
      <c r="C203" s="17" t="s">
        <v>51</v>
      </c>
      <c r="D203">
        <v>423259958.69999999</v>
      </c>
      <c r="E203" s="23">
        <v>141086652.90000001</v>
      </c>
      <c r="F203" t="s">
        <v>127</v>
      </c>
    </row>
    <row r="204" spans="1:8" x14ac:dyDescent="0.2">
      <c r="B204" s="21">
        <v>892300979</v>
      </c>
      <c r="C204" s="17" t="s">
        <v>51</v>
      </c>
      <c r="D204">
        <v>0</v>
      </c>
      <c r="E204" s="23">
        <v>141086652.90000001</v>
      </c>
      <c r="F204" t="s">
        <v>128</v>
      </c>
    </row>
    <row r="205" spans="1:8" x14ac:dyDescent="0.2">
      <c r="B205" s="21">
        <v>892300979</v>
      </c>
      <c r="C205" s="17" t="s">
        <v>51</v>
      </c>
      <c r="D205">
        <v>0</v>
      </c>
      <c r="E205" s="23">
        <v>141086652.90000001</v>
      </c>
      <c r="F205" t="s">
        <v>129</v>
      </c>
    </row>
    <row r="206" spans="1:8" x14ac:dyDescent="0.2">
      <c r="B206" s="21">
        <v>890205361</v>
      </c>
      <c r="C206" s="17" t="s">
        <v>138</v>
      </c>
      <c r="D206">
        <v>80644862</v>
      </c>
      <c r="E206" s="22">
        <v>20161215.5</v>
      </c>
      <c r="F206" t="s">
        <v>127</v>
      </c>
    </row>
    <row r="207" spans="1:8" x14ac:dyDescent="0.2">
      <c r="B207" s="21">
        <v>890205361</v>
      </c>
      <c r="C207" s="17" t="s">
        <v>138</v>
      </c>
      <c r="D207">
        <v>0</v>
      </c>
      <c r="E207" s="22">
        <v>20161215.5</v>
      </c>
      <c r="F207" t="s">
        <v>128</v>
      </c>
    </row>
    <row r="208" spans="1:8" x14ac:dyDescent="0.2">
      <c r="B208" s="21">
        <v>890205361</v>
      </c>
      <c r="C208" s="17" t="s">
        <v>138</v>
      </c>
      <c r="D208">
        <v>0</v>
      </c>
      <c r="E208" s="22">
        <v>20161215.5</v>
      </c>
      <c r="F208" t="s">
        <v>129</v>
      </c>
    </row>
    <row r="209" spans="2:6" x14ac:dyDescent="0.2">
      <c r="B209" s="21">
        <v>890205361</v>
      </c>
      <c r="C209" s="17" t="s">
        <v>138</v>
      </c>
      <c r="D209">
        <v>0</v>
      </c>
      <c r="E209" s="22">
        <v>20161215.5</v>
      </c>
      <c r="F209" t="s">
        <v>130</v>
      </c>
    </row>
    <row r="210" spans="2:6" x14ac:dyDescent="0.2">
      <c r="B210" s="21">
        <v>830007355</v>
      </c>
      <c r="C210" s="17" t="s">
        <v>139</v>
      </c>
      <c r="D210">
        <v>1637241675</v>
      </c>
      <c r="E210" s="22">
        <v>272873612.5</v>
      </c>
      <c r="F210" t="s">
        <v>127</v>
      </c>
    </row>
    <row r="211" spans="2:6" x14ac:dyDescent="0.2">
      <c r="B211" s="21">
        <v>830007355</v>
      </c>
      <c r="C211" s="17" t="s">
        <v>139</v>
      </c>
      <c r="D211">
        <v>0</v>
      </c>
      <c r="E211" s="22">
        <v>272873612.5</v>
      </c>
      <c r="F211" t="s">
        <v>128</v>
      </c>
    </row>
    <row r="212" spans="2:6" x14ac:dyDescent="0.2">
      <c r="B212" s="21">
        <v>830007355</v>
      </c>
      <c r="C212" s="17" t="s">
        <v>139</v>
      </c>
      <c r="D212">
        <v>0</v>
      </c>
      <c r="E212" s="22">
        <v>272873612.5</v>
      </c>
      <c r="F212" t="s">
        <v>129</v>
      </c>
    </row>
    <row r="213" spans="2:6" x14ac:dyDescent="0.2">
      <c r="B213" s="21">
        <v>830007355</v>
      </c>
      <c r="C213" s="17" t="s">
        <v>139</v>
      </c>
      <c r="D213">
        <v>0</v>
      </c>
      <c r="E213" s="22">
        <v>272873612.5</v>
      </c>
      <c r="F213" t="s">
        <v>130</v>
      </c>
    </row>
    <row r="214" spans="2:6" x14ac:dyDescent="0.2">
      <c r="B214" s="21">
        <v>830007355</v>
      </c>
      <c r="C214" s="17" t="s">
        <v>139</v>
      </c>
      <c r="D214">
        <v>0</v>
      </c>
      <c r="E214" s="22">
        <v>272873612.5</v>
      </c>
      <c r="F214" t="s">
        <v>131</v>
      </c>
    </row>
    <row r="215" spans="2:6" x14ac:dyDescent="0.2">
      <c r="B215" s="21">
        <v>830007355</v>
      </c>
      <c r="C215" s="17" t="s">
        <v>139</v>
      </c>
      <c r="D215">
        <v>0</v>
      </c>
      <c r="E215" s="22">
        <v>272873612.5</v>
      </c>
      <c r="F215" t="s">
        <v>132</v>
      </c>
    </row>
  </sheetData>
  <autoFilter ref="A1:H1" xr:uid="{6FD653ED-DB6C-4F49-8296-CCF60CCC1DA1}">
    <sortState xmlns:xlrd2="http://schemas.microsoft.com/office/spreadsheetml/2017/richdata2" ref="A2:H193">
      <sortCondition ref="C1"/>
    </sortState>
  </autoFilter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8DF23-6693-4C5E-BD32-200C686C7F2A}">
  <dimension ref="A2:AD109"/>
  <sheetViews>
    <sheetView tabSelected="1" workbookViewId="0">
      <pane ySplit="7" topLeftCell="A8" activePane="bottomLeft" state="frozen"/>
      <selection pane="bottomLeft" activeCell="H2" sqref="H2"/>
    </sheetView>
  </sheetViews>
  <sheetFormatPr baseColWidth="10" defaultColWidth="13.33203125" defaultRowHeight="12" x14ac:dyDescent="0.2"/>
  <cols>
    <col min="1" max="1" width="15" style="27" bestFit="1" customWidth="1"/>
    <col min="2" max="2" width="70.5" style="24" customWidth="1"/>
    <col min="3" max="3" width="15" style="27" bestFit="1" customWidth="1"/>
    <col min="4" max="4" width="11.83203125" style="27" bestFit="1" customWidth="1"/>
    <col min="5" max="5" width="12.5" style="27" bestFit="1" customWidth="1"/>
    <col min="6" max="6" width="15" style="27" bestFit="1" customWidth="1"/>
    <col min="7" max="7" width="11.5" style="30" customWidth="1"/>
    <col min="8" max="8" width="12.6640625" style="27" bestFit="1" customWidth="1"/>
    <col min="9" max="14" width="13" style="27" customWidth="1"/>
    <col min="15" max="16" width="15" style="27" customWidth="1"/>
    <col min="17" max="17" width="15" style="27" bestFit="1" customWidth="1"/>
    <col min="18" max="18" width="12.5" style="24" customWidth="1"/>
    <col min="19" max="19" width="15" style="24" bestFit="1" customWidth="1"/>
    <col min="20" max="20" width="14.83203125" style="24" customWidth="1"/>
    <col min="21" max="26" width="15" style="24" bestFit="1" customWidth="1"/>
    <col min="27" max="28" width="13.33203125" style="24"/>
    <col min="29" max="30" width="14" style="24" bestFit="1" customWidth="1"/>
    <col min="31" max="16384" width="13.33203125" style="24"/>
  </cols>
  <sheetData>
    <row r="2" spans="1:30" x14ac:dyDescent="0.2">
      <c r="A2" s="32" t="s">
        <v>190</v>
      </c>
    </row>
    <row r="3" spans="1:30" x14ac:dyDescent="0.2">
      <c r="A3" s="32" t="s">
        <v>189</v>
      </c>
    </row>
    <row r="7" spans="1:30" ht="24" x14ac:dyDescent="0.2">
      <c r="A7" s="33" t="s">
        <v>140</v>
      </c>
      <c r="B7" s="34" t="s">
        <v>141</v>
      </c>
      <c r="C7" s="33" t="s">
        <v>142</v>
      </c>
      <c r="D7" s="33" t="s">
        <v>143</v>
      </c>
      <c r="E7" s="33" t="s">
        <v>191</v>
      </c>
      <c r="F7" s="33" t="s">
        <v>144</v>
      </c>
      <c r="G7" s="35" t="s">
        <v>145</v>
      </c>
      <c r="H7" s="33" t="s">
        <v>146</v>
      </c>
      <c r="I7" s="36">
        <v>43952</v>
      </c>
      <c r="J7" s="36">
        <v>43983</v>
      </c>
      <c r="K7" s="36">
        <v>44013</v>
      </c>
      <c r="L7" s="36">
        <v>44044</v>
      </c>
      <c r="M7" s="36">
        <v>44075</v>
      </c>
      <c r="N7" s="36">
        <v>44105</v>
      </c>
      <c r="O7" s="36">
        <v>44136</v>
      </c>
      <c r="P7" s="36">
        <v>44166</v>
      </c>
      <c r="Q7" s="36">
        <v>44197</v>
      </c>
      <c r="R7" s="36">
        <v>44228</v>
      </c>
      <c r="S7" s="36">
        <v>44256</v>
      </c>
      <c r="T7" s="36">
        <v>44287</v>
      </c>
      <c r="U7" s="36">
        <v>44317</v>
      </c>
      <c r="V7" s="36">
        <v>44348</v>
      </c>
      <c r="W7" s="36">
        <v>44378</v>
      </c>
      <c r="X7" s="36">
        <v>44409</v>
      </c>
      <c r="Y7" s="36">
        <v>44440</v>
      </c>
      <c r="Z7" s="36">
        <v>44470</v>
      </c>
      <c r="AA7" s="36">
        <v>44501</v>
      </c>
      <c r="AB7" s="36">
        <v>44531</v>
      </c>
      <c r="AC7" s="36">
        <v>44562</v>
      </c>
      <c r="AD7" s="36">
        <v>44593</v>
      </c>
    </row>
    <row r="8" spans="1:30" s="38" customFormat="1" x14ac:dyDescent="0.2">
      <c r="A8" s="25">
        <v>900123612</v>
      </c>
      <c r="B8" s="37" t="s">
        <v>150</v>
      </c>
      <c r="C8" s="25">
        <v>75147684</v>
      </c>
      <c r="D8" s="26">
        <v>0</v>
      </c>
      <c r="E8" s="25">
        <v>0</v>
      </c>
      <c r="F8" s="25">
        <v>75147684</v>
      </c>
      <c r="G8" s="29">
        <v>43956</v>
      </c>
      <c r="H8" s="25">
        <v>6</v>
      </c>
      <c r="I8" s="25">
        <v>12524614</v>
      </c>
      <c r="J8" s="25">
        <v>12524614</v>
      </c>
      <c r="K8" s="25">
        <v>12524614</v>
      </c>
      <c r="L8" s="25">
        <v>12524614</v>
      </c>
      <c r="M8" s="25">
        <v>12524614</v>
      </c>
      <c r="N8" s="25">
        <v>12524614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  <c r="Z8" s="25">
        <v>0</v>
      </c>
      <c r="AA8" s="25">
        <v>0</v>
      </c>
      <c r="AB8" s="25">
        <v>0</v>
      </c>
      <c r="AC8" s="28">
        <v>0</v>
      </c>
      <c r="AD8" s="28">
        <v>0</v>
      </c>
    </row>
    <row r="9" spans="1:30" s="38" customFormat="1" x14ac:dyDescent="0.2">
      <c r="A9" s="25">
        <v>802009783</v>
      </c>
      <c r="B9" s="37" t="s">
        <v>31</v>
      </c>
      <c r="C9" s="25">
        <v>587188853.57000005</v>
      </c>
      <c r="D9" s="26">
        <v>0</v>
      </c>
      <c r="E9" s="25">
        <v>0</v>
      </c>
      <c r="F9" s="25">
        <f>C9-E9</f>
        <v>587188853.57000005</v>
      </c>
      <c r="G9" s="29">
        <v>43987</v>
      </c>
      <c r="H9" s="25">
        <v>10</v>
      </c>
      <c r="I9" s="25">
        <v>0</v>
      </c>
      <c r="J9" s="25">
        <v>0</v>
      </c>
      <c r="K9" s="25">
        <v>58718885.357000008</v>
      </c>
      <c r="L9" s="25">
        <v>58718885.357000008</v>
      </c>
      <c r="M9" s="25">
        <v>58718885.357000008</v>
      </c>
      <c r="N9" s="25">
        <v>58718885.357000008</v>
      </c>
      <c r="O9" s="25">
        <v>58718885.357000008</v>
      </c>
      <c r="P9" s="25">
        <v>58718885.357000008</v>
      </c>
      <c r="Q9" s="25">
        <v>58718885.357000008</v>
      </c>
      <c r="R9" s="25">
        <v>58718885.357000008</v>
      </c>
      <c r="S9" s="25">
        <v>58718885.357000008</v>
      </c>
      <c r="T9" s="25">
        <v>58718885.357000008</v>
      </c>
      <c r="U9" s="25">
        <v>0</v>
      </c>
      <c r="V9" s="25">
        <v>0</v>
      </c>
      <c r="W9" s="25">
        <v>0</v>
      </c>
      <c r="X9" s="25">
        <v>0</v>
      </c>
      <c r="Y9" s="25">
        <v>0</v>
      </c>
      <c r="Z9" s="25">
        <v>0</v>
      </c>
      <c r="AA9" s="25">
        <v>0</v>
      </c>
      <c r="AB9" s="25">
        <v>0</v>
      </c>
      <c r="AC9" s="28">
        <v>0</v>
      </c>
      <c r="AD9" s="28">
        <v>0</v>
      </c>
    </row>
    <row r="10" spans="1:30" s="38" customFormat="1" x14ac:dyDescent="0.2">
      <c r="A10" s="25">
        <v>900421287</v>
      </c>
      <c r="B10" s="37" t="s">
        <v>151</v>
      </c>
      <c r="C10" s="25">
        <v>39017578</v>
      </c>
      <c r="D10" s="26">
        <v>0</v>
      </c>
      <c r="E10" s="25">
        <v>0</v>
      </c>
      <c r="F10" s="25">
        <f>C10-E10</f>
        <v>39017578</v>
      </c>
      <c r="G10" s="29">
        <v>43987</v>
      </c>
      <c r="H10" s="25">
        <v>1</v>
      </c>
      <c r="I10" s="25">
        <v>0</v>
      </c>
      <c r="J10" s="25">
        <v>39017578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8">
        <v>0</v>
      </c>
      <c r="AD10" s="28">
        <v>0</v>
      </c>
    </row>
    <row r="11" spans="1:30" s="38" customFormat="1" x14ac:dyDescent="0.2">
      <c r="A11" s="25">
        <v>33201571</v>
      </c>
      <c r="B11" s="37" t="s">
        <v>152</v>
      </c>
      <c r="C11" s="25">
        <v>12076331</v>
      </c>
      <c r="D11" s="26">
        <v>0</v>
      </c>
      <c r="E11" s="25">
        <v>0</v>
      </c>
      <c r="F11" s="25">
        <f>C11-E11</f>
        <v>12076331</v>
      </c>
      <c r="G11" s="29">
        <v>43987</v>
      </c>
      <c r="H11" s="25">
        <v>1</v>
      </c>
      <c r="I11" s="25">
        <v>0</v>
      </c>
      <c r="J11" s="25">
        <v>12076331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  <c r="AB11" s="25">
        <v>0</v>
      </c>
      <c r="AC11" s="28">
        <v>0</v>
      </c>
      <c r="AD11" s="28">
        <v>0</v>
      </c>
    </row>
    <row r="12" spans="1:30" s="38" customFormat="1" x14ac:dyDescent="0.2">
      <c r="A12" s="25">
        <v>890939936</v>
      </c>
      <c r="B12" s="37" t="s">
        <v>153</v>
      </c>
      <c r="C12" s="25">
        <v>2500000</v>
      </c>
      <c r="D12" s="26">
        <v>0</v>
      </c>
      <c r="E12" s="25">
        <v>0</v>
      </c>
      <c r="F12" s="25">
        <f>C12-E12</f>
        <v>2500000</v>
      </c>
      <c r="G12" s="29">
        <v>43987</v>
      </c>
      <c r="H12" s="25">
        <v>1</v>
      </c>
      <c r="I12" s="25">
        <v>0</v>
      </c>
      <c r="J12" s="25">
        <v>2500000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0</v>
      </c>
      <c r="AA12" s="25">
        <v>0</v>
      </c>
      <c r="AB12" s="25">
        <v>0</v>
      </c>
      <c r="AC12" s="28">
        <v>0</v>
      </c>
      <c r="AD12" s="28">
        <v>0</v>
      </c>
    </row>
    <row r="13" spans="1:30" s="38" customFormat="1" x14ac:dyDescent="0.2">
      <c r="A13" s="25">
        <v>900016636</v>
      </c>
      <c r="B13" s="37" t="s">
        <v>53</v>
      </c>
      <c r="C13" s="25">
        <v>21709069</v>
      </c>
      <c r="D13" s="26">
        <v>0</v>
      </c>
      <c r="E13" s="25">
        <v>0</v>
      </c>
      <c r="F13" s="25">
        <v>21709069</v>
      </c>
      <c r="G13" s="29">
        <v>43987</v>
      </c>
      <c r="H13" s="25">
        <v>1</v>
      </c>
      <c r="I13" s="25">
        <v>0</v>
      </c>
      <c r="J13" s="25">
        <v>21709069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8">
        <v>0</v>
      </c>
      <c r="AD13" s="28">
        <v>0</v>
      </c>
    </row>
    <row r="14" spans="1:30" s="38" customFormat="1" x14ac:dyDescent="0.2">
      <c r="A14" s="25">
        <v>41323666</v>
      </c>
      <c r="B14" s="37" t="s">
        <v>24</v>
      </c>
      <c r="C14" s="25">
        <v>22553000</v>
      </c>
      <c r="D14" s="26">
        <v>0</v>
      </c>
      <c r="E14" s="25">
        <v>0</v>
      </c>
      <c r="F14" s="25">
        <v>22553000</v>
      </c>
      <c r="G14" s="29">
        <v>43987</v>
      </c>
      <c r="H14" s="25">
        <v>2</v>
      </c>
      <c r="I14" s="25">
        <v>0</v>
      </c>
      <c r="J14" s="25">
        <f>F14/H14</f>
        <v>11276500</v>
      </c>
      <c r="K14" s="25">
        <v>11276500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0</v>
      </c>
      <c r="AC14" s="28">
        <v>0</v>
      </c>
      <c r="AD14" s="28">
        <v>0</v>
      </c>
    </row>
    <row r="15" spans="1:30" s="38" customFormat="1" x14ac:dyDescent="0.2">
      <c r="A15" s="25">
        <v>892120115</v>
      </c>
      <c r="B15" s="37" t="s">
        <v>48</v>
      </c>
      <c r="C15" s="25">
        <v>178810739.52999997</v>
      </c>
      <c r="D15" s="26">
        <v>0</v>
      </c>
      <c r="E15" s="25">
        <v>0</v>
      </c>
      <c r="F15" s="25">
        <v>178810739.52999997</v>
      </c>
      <c r="G15" s="29">
        <v>43987</v>
      </c>
      <c r="H15" s="25">
        <v>1</v>
      </c>
      <c r="I15" s="25">
        <v>0</v>
      </c>
      <c r="J15" s="25">
        <v>178810739.52999997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>
        <v>0</v>
      </c>
      <c r="Y15" s="25">
        <v>0</v>
      </c>
      <c r="Z15" s="25">
        <v>0</v>
      </c>
      <c r="AA15" s="25">
        <v>0</v>
      </c>
      <c r="AB15" s="25">
        <v>0</v>
      </c>
      <c r="AC15" s="25">
        <v>0</v>
      </c>
      <c r="AD15" s="25">
        <v>0</v>
      </c>
    </row>
    <row r="16" spans="1:30" s="38" customFormat="1" x14ac:dyDescent="0.2">
      <c r="A16" s="25">
        <v>900249014</v>
      </c>
      <c r="B16" s="37" t="s">
        <v>62</v>
      </c>
      <c r="C16" s="25">
        <v>45847773.740000002</v>
      </c>
      <c r="D16" s="26">
        <v>0</v>
      </c>
      <c r="E16" s="25">
        <f>C16*D16</f>
        <v>0</v>
      </c>
      <c r="F16" s="25">
        <f>C16-E16</f>
        <v>45847773.740000002</v>
      </c>
      <c r="G16" s="29">
        <v>44017</v>
      </c>
      <c r="H16" s="25">
        <v>3</v>
      </c>
      <c r="I16" s="25">
        <v>0</v>
      </c>
      <c r="J16" s="25">
        <v>0</v>
      </c>
      <c r="K16" s="25">
        <f>F16/3</f>
        <v>15282591.246666668</v>
      </c>
      <c r="L16" s="25">
        <v>15282591.246666668</v>
      </c>
      <c r="M16" s="25">
        <v>15282591.246666668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</row>
    <row r="17" spans="1:30" s="38" customFormat="1" x14ac:dyDescent="0.2">
      <c r="A17" s="25">
        <v>892300979</v>
      </c>
      <c r="B17" s="37" t="s">
        <v>51</v>
      </c>
      <c r="C17" s="25">
        <v>909209249</v>
      </c>
      <c r="D17" s="26">
        <v>0.1</v>
      </c>
      <c r="E17" s="25">
        <f>+C17*D17</f>
        <v>90920924.900000006</v>
      </c>
      <c r="F17" s="25">
        <f>+C17-E17</f>
        <v>818288324.10000002</v>
      </c>
      <c r="G17" s="29">
        <v>44017</v>
      </c>
      <c r="H17" s="25">
        <v>3</v>
      </c>
      <c r="I17" s="25">
        <v>0</v>
      </c>
      <c r="J17" s="25">
        <v>0</v>
      </c>
      <c r="K17" s="25">
        <v>272762774.69999999</v>
      </c>
      <c r="L17" s="25">
        <v>272762774.69999999</v>
      </c>
      <c r="M17" s="25">
        <v>272762774.69999999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>
        <v>0</v>
      </c>
      <c r="Y17" s="25">
        <v>0</v>
      </c>
      <c r="Z17" s="25">
        <v>0</v>
      </c>
      <c r="AA17" s="25">
        <v>0</v>
      </c>
      <c r="AB17" s="25">
        <v>0</v>
      </c>
      <c r="AC17" s="25">
        <v>0</v>
      </c>
      <c r="AD17" s="25">
        <v>0</v>
      </c>
    </row>
    <row r="18" spans="1:30" s="38" customFormat="1" x14ac:dyDescent="0.2">
      <c r="A18" s="25">
        <v>891800570</v>
      </c>
      <c r="B18" s="37" t="s">
        <v>47</v>
      </c>
      <c r="C18" s="25">
        <v>7153188</v>
      </c>
      <c r="D18" s="26">
        <v>0</v>
      </c>
      <c r="E18" s="25">
        <v>0</v>
      </c>
      <c r="F18" s="25">
        <f>C18-E18</f>
        <v>7153188</v>
      </c>
      <c r="G18" s="29">
        <v>44048</v>
      </c>
      <c r="H18" s="25">
        <v>1</v>
      </c>
      <c r="I18" s="25">
        <v>0</v>
      </c>
      <c r="J18" s="25">
        <v>0</v>
      </c>
      <c r="K18" s="25">
        <v>0</v>
      </c>
      <c r="L18" s="25">
        <v>7153188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  <c r="AD18" s="25">
        <v>0</v>
      </c>
    </row>
    <row r="19" spans="1:30" s="38" customFormat="1" x14ac:dyDescent="0.2">
      <c r="A19" s="25">
        <v>800209891</v>
      </c>
      <c r="B19" s="37" t="s">
        <v>154</v>
      </c>
      <c r="C19" s="25">
        <v>12037383</v>
      </c>
      <c r="D19" s="26">
        <v>0</v>
      </c>
      <c r="E19" s="25">
        <v>0</v>
      </c>
      <c r="F19" s="25">
        <f>C19-E19</f>
        <v>12037383</v>
      </c>
      <c r="G19" s="29">
        <v>44048</v>
      </c>
      <c r="H19" s="25">
        <v>1</v>
      </c>
      <c r="I19" s="25">
        <v>0</v>
      </c>
      <c r="J19" s="25">
        <v>0</v>
      </c>
      <c r="K19" s="25">
        <v>0</v>
      </c>
      <c r="L19" s="25">
        <v>12037383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</row>
    <row r="20" spans="1:30" s="38" customFormat="1" x14ac:dyDescent="0.2">
      <c r="A20" s="25">
        <v>900004894</v>
      </c>
      <c r="B20" s="37" t="s">
        <v>155</v>
      </c>
      <c r="C20" s="25">
        <v>10727620</v>
      </c>
      <c r="D20" s="26">
        <v>0</v>
      </c>
      <c r="E20" s="25">
        <v>0</v>
      </c>
      <c r="F20" s="25">
        <f>C20-E20</f>
        <v>10727620</v>
      </c>
      <c r="G20" s="29">
        <v>44048</v>
      </c>
      <c r="H20" s="25">
        <v>1</v>
      </c>
      <c r="I20" s="25">
        <v>0</v>
      </c>
      <c r="J20" s="25">
        <v>0</v>
      </c>
      <c r="K20" s="25">
        <v>0</v>
      </c>
      <c r="L20" s="25">
        <v>10727620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</row>
    <row r="21" spans="1:30" s="38" customFormat="1" x14ac:dyDescent="0.2">
      <c r="A21" s="25">
        <v>802020128</v>
      </c>
      <c r="B21" s="37" t="s">
        <v>158</v>
      </c>
      <c r="C21" s="25">
        <v>11009621</v>
      </c>
      <c r="D21" s="26">
        <v>0</v>
      </c>
      <c r="E21" s="25">
        <v>0</v>
      </c>
      <c r="F21" s="25">
        <f>C21-E21</f>
        <v>11009621</v>
      </c>
      <c r="G21" s="29">
        <v>44048</v>
      </c>
      <c r="H21" s="25">
        <v>2</v>
      </c>
      <c r="I21" s="25">
        <v>0</v>
      </c>
      <c r="J21" s="25"/>
      <c r="K21" s="25"/>
      <c r="L21" s="25">
        <v>2023423</v>
      </c>
      <c r="M21" s="25">
        <v>8986198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</row>
    <row r="22" spans="1:30" s="38" customFormat="1" x14ac:dyDescent="0.2">
      <c r="A22" s="25">
        <v>890116783</v>
      </c>
      <c r="B22" s="37" t="s">
        <v>156</v>
      </c>
      <c r="C22" s="25">
        <v>408781147</v>
      </c>
      <c r="D22" s="26">
        <v>0.1</v>
      </c>
      <c r="E22" s="25">
        <f>+C22*D22</f>
        <v>40878114.700000003</v>
      </c>
      <c r="F22" s="25">
        <f>+C22-E22</f>
        <v>367903032.30000001</v>
      </c>
      <c r="G22" s="29">
        <v>44048</v>
      </c>
      <c r="H22" s="25">
        <v>2</v>
      </c>
      <c r="I22" s="25">
        <v>0</v>
      </c>
      <c r="J22" s="25">
        <v>0</v>
      </c>
      <c r="K22" s="25">
        <v>0</v>
      </c>
      <c r="L22" s="25">
        <v>183951516.15000001</v>
      </c>
      <c r="M22" s="25">
        <v>183951516.15000001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</row>
    <row r="23" spans="1:30" s="38" customFormat="1" x14ac:dyDescent="0.2">
      <c r="A23" s="25">
        <v>800179966</v>
      </c>
      <c r="B23" s="37" t="s">
        <v>26</v>
      </c>
      <c r="C23" s="25">
        <v>854593420</v>
      </c>
      <c r="D23" s="26">
        <v>0.05</v>
      </c>
      <c r="E23" s="25">
        <f>+C23*D23</f>
        <v>42729671</v>
      </c>
      <c r="F23" s="25">
        <f>+C23-E23</f>
        <v>811863749</v>
      </c>
      <c r="G23" s="29">
        <v>44048</v>
      </c>
      <c r="H23" s="25">
        <v>2</v>
      </c>
      <c r="I23" s="25">
        <v>0</v>
      </c>
      <c r="J23" s="25">
        <v>0</v>
      </c>
      <c r="K23" s="25">
        <v>0</v>
      </c>
      <c r="L23" s="25">
        <v>405931874.5</v>
      </c>
      <c r="M23" s="25">
        <v>405931874.5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5">
        <v>0</v>
      </c>
    </row>
    <row r="24" spans="1:30" s="38" customFormat="1" x14ac:dyDescent="0.2">
      <c r="A24" s="25">
        <v>825001119</v>
      </c>
      <c r="B24" s="37" t="s">
        <v>40</v>
      </c>
      <c r="C24" s="25">
        <v>38425534</v>
      </c>
      <c r="D24" s="26">
        <v>0</v>
      </c>
      <c r="E24" s="25">
        <v>0</v>
      </c>
      <c r="F24" s="25">
        <f>C24-E24</f>
        <v>38425534</v>
      </c>
      <c r="G24" s="29">
        <v>44079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  <c r="M24" s="25">
        <v>38425534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0</v>
      </c>
      <c r="AC24" s="25">
        <v>0</v>
      </c>
      <c r="AD24" s="25">
        <v>0</v>
      </c>
    </row>
    <row r="25" spans="1:30" s="38" customFormat="1" x14ac:dyDescent="0.2">
      <c r="A25" s="25">
        <v>890901826</v>
      </c>
      <c r="B25" s="37" t="s">
        <v>45</v>
      </c>
      <c r="C25" s="25">
        <v>168349320</v>
      </c>
      <c r="D25" s="26">
        <v>0</v>
      </c>
      <c r="E25" s="25">
        <v>0</v>
      </c>
      <c r="F25" s="25">
        <f>C25-E25</f>
        <v>168349320</v>
      </c>
      <c r="G25" s="29">
        <v>44079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  <c r="M25" s="25">
        <v>168349320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</row>
    <row r="26" spans="1:30" s="38" customFormat="1" x14ac:dyDescent="0.2">
      <c r="A26" s="25">
        <v>892170002</v>
      </c>
      <c r="B26" s="37" t="s">
        <v>49</v>
      </c>
      <c r="C26" s="25">
        <v>111736197</v>
      </c>
      <c r="D26" s="26">
        <v>0</v>
      </c>
      <c r="E26" s="25">
        <v>0</v>
      </c>
      <c r="F26" s="25">
        <f>C26-E26</f>
        <v>111736197</v>
      </c>
      <c r="G26" s="29">
        <v>44079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  <c r="M26" s="25">
        <v>111736197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  <c r="AD26" s="25">
        <v>0</v>
      </c>
    </row>
    <row r="27" spans="1:30" s="38" customFormat="1" x14ac:dyDescent="0.2">
      <c r="A27" s="25">
        <v>900112364</v>
      </c>
      <c r="B27" s="37" t="s">
        <v>157</v>
      </c>
      <c r="C27" s="25">
        <v>72496567.700000048</v>
      </c>
      <c r="D27" s="26">
        <v>0</v>
      </c>
      <c r="E27" s="25">
        <v>0</v>
      </c>
      <c r="F27" s="25">
        <f>C27-E27</f>
        <v>72496567.700000048</v>
      </c>
      <c r="G27" s="29">
        <v>44079</v>
      </c>
      <c r="H27" s="25">
        <v>3</v>
      </c>
      <c r="I27" s="25">
        <v>0</v>
      </c>
      <c r="J27" s="25">
        <v>0</v>
      </c>
      <c r="K27" s="25">
        <v>0</v>
      </c>
      <c r="L27" s="25">
        <v>0</v>
      </c>
      <c r="M27" s="25">
        <v>24165522.566666681</v>
      </c>
      <c r="N27" s="25">
        <v>24165522.566666681</v>
      </c>
      <c r="O27" s="25">
        <v>24165522.566666681</v>
      </c>
      <c r="P27" s="25">
        <v>0</v>
      </c>
      <c r="Q27" s="25">
        <v>0</v>
      </c>
      <c r="R27" s="25">
        <v>0</v>
      </c>
      <c r="S27" s="25">
        <v>0</v>
      </c>
      <c r="T27" s="25">
        <v>0</v>
      </c>
      <c r="U27" s="25">
        <v>0</v>
      </c>
      <c r="V27" s="25">
        <v>0</v>
      </c>
      <c r="W27" s="25">
        <v>0</v>
      </c>
      <c r="X27" s="25">
        <v>0</v>
      </c>
      <c r="Y27" s="25">
        <v>0</v>
      </c>
      <c r="Z27" s="25">
        <v>0</v>
      </c>
      <c r="AA27" s="25">
        <v>0</v>
      </c>
      <c r="AB27" s="25">
        <v>0</v>
      </c>
      <c r="AC27" s="25">
        <v>0</v>
      </c>
      <c r="AD27" s="25">
        <v>0</v>
      </c>
    </row>
    <row r="28" spans="1:30" s="38" customFormat="1" x14ac:dyDescent="0.2">
      <c r="A28" s="25">
        <v>800179966</v>
      </c>
      <c r="B28" s="37" t="s">
        <v>26</v>
      </c>
      <c r="C28" s="25">
        <v>278464426</v>
      </c>
      <c r="D28" s="26">
        <v>0</v>
      </c>
      <c r="E28" s="25">
        <v>0</v>
      </c>
      <c r="F28" s="25">
        <f>C28-E28</f>
        <v>278464426</v>
      </c>
      <c r="G28" s="29">
        <v>44109</v>
      </c>
      <c r="H28" s="25">
        <v>2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139232213</v>
      </c>
      <c r="O28" s="25">
        <v>139232213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0</v>
      </c>
      <c r="AC28" s="25">
        <v>0</v>
      </c>
      <c r="AD28" s="25">
        <v>0</v>
      </c>
    </row>
    <row r="29" spans="1:30" s="38" customFormat="1" x14ac:dyDescent="0.2">
      <c r="A29" s="25">
        <v>800204153</v>
      </c>
      <c r="B29" s="37" t="s">
        <v>29</v>
      </c>
      <c r="C29" s="25">
        <v>408571426</v>
      </c>
      <c r="D29" s="26">
        <v>0</v>
      </c>
      <c r="E29" s="25">
        <v>0</v>
      </c>
      <c r="F29" s="25">
        <f>C29-E29</f>
        <v>408571426</v>
      </c>
      <c r="G29" s="29">
        <v>44109</v>
      </c>
      <c r="H29" s="25">
        <v>2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370000000</v>
      </c>
      <c r="O29" s="25">
        <v>38571426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25">
        <v>0</v>
      </c>
      <c r="AC29" s="25">
        <v>0</v>
      </c>
      <c r="AD29" s="25">
        <v>0</v>
      </c>
    </row>
    <row r="30" spans="1:30" s="38" customFormat="1" x14ac:dyDescent="0.2">
      <c r="A30" s="25">
        <v>800254132</v>
      </c>
      <c r="B30" s="37" t="s">
        <v>30</v>
      </c>
      <c r="C30" s="25">
        <v>715481.92</v>
      </c>
      <c r="D30" s="26">
        <v>0</v>
      </c>
      <c r="E30" s="25">
        <v>0</v>
      </c>
      <c r="F30" s="25">
        <f>C30-E30</f>
        <v>715481.92</v>
      </c>
      <c r="G30" s="29">
        <v>44109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715481.92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0</v>
      </c>
      <c r="AB30" s="25">
        <v>0</v>
      </c>
      <c r="AC30" s="25">
        <v>0</v>
      </c>
      <c r="AD30" s="25">
        <v>0</v>
      </c>
    </row>
    <row r="31" spans="1:30" s="38" customFormat="1" x14ac:dyDescent="0.2">
      <c r="A31" s="25">
        <v>830124110</v>
      </c>
      <c r="B31" s="37" t="s">
        <v>43</v>
      </c>
      <c r="C31" s="25">
        <v>44189477</v>
      </c>
      <c r="D31" s="26">
        <v>0</v>
      </c>
      <c r="E31" s="25">
        <v>0</v>
      </c>
      <c r="F31" s="25">
        <f>C31-E31</f>
        <v>44189477</v>
      </c>
      <c r="G31" s="29">
        <v>44109</v>
      </c>
      <c r="H31" s="25">
        <v>2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15600639</v>
      </c>
      <c r="O31" s="25">
        <f>+C31-N31</f>
        <v>28588838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</row>
    <row r="32" spans="1:30" s="38" customFormat="1" x14ac:dyDescent="0.2">
      <c r="A32" s="25">
        <v>900164285</v>
      </c>
      <c r="B32" s="37" t="s">
        <v>57</v>
      </c>
      <c r="C32" s="25">
        <v>19420815</v>
      </c>
      <c r="D32" s="26">
        <v>0</v>
      </c>
      <c r="E32" s="25">
        <v>0</v>
      </c>
      <c r="F32" s="25">
        <f>C32-E32</f>
        <v>19420815</v>
      </c>
      <c r="G32" s="29">
        <v>44109</v>
      </c>
      <c r="H32" s="25">
        <v>2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9710407.5</v>
      </c>
      <c r="O32" s="25">
        <v>9710407.5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5">
        <v>0</v>
      </c>
      <c r="Z32" s="25">
        <v>0</v>
      </c>
      <c r="AA32" s="25">
        <v>0</v>
      </c>
      <c r="AB32" s="25">
        <v>0</v>
      </c>
      <c r="AC32" s="25">
        <v>0</v>
      </c>
      <c r="AD32" s="25">
        <v>0</v>
      </c>
    </row>
    <row r="33" spans="1:30" s="38" customFormat="1" x14ac:dyDescent="0.2">
      <c r="A33" s="25">
        <v>900240018</v>
      </c>
      <c r="B33" s="37" t="s">
        <v>60</v>
      </c>
      <c r="C33" s="25">
        <v>1435473</v>
      </c>
      <c r="D33" s="26">
        <v>0</v>
      </c>
      <c r="E33" s="25">
        <v>0</v>
      </c>
      <c r="F33" s="25">
        <f>C33-E33</f>
        <v>1435473</v>
      </c>
      <c r="G33" s="29">
        <v>44109</v>
      </c>
      <c r="H33" s="25">
        <v>1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1435473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25">
        <v>0</v>
      </c>
      <c r="AD33" s="25">
        <v>0</v>
      </c>
    </row>
    <row r="34" spans="1:30" s="38" customFormat="1" x14ac:dyDescent="0.2">
      <c r="A34" s="25">
        <v>900714155</v>
      </c>
      <c r="B34" s="37" t="s">
        <v>69</v>
      </c>
      <c r="C34" s="25">
        <v>9252548</v>
      </c>
      <c r="D34" s="26">
        <v>0</v>
      </c>
      <c r="E34" s="25">
        <v>0</v>
      </c>
      <c r="F34" s="25">
        <f>C34-E34</f>
        <v>9252548</v>
      </c>
      <c r="G34" s="29">
        <v>44109</v>
      </c>
      <c r="H34" s="25">
        <v>1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9252548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</row>
    <row r="35" spans="1:30" s="38" customFormat="1" x14ac:dyDescent="0.2">
      <c r="A35" s="25">
        <v>900756806</v>
      </c>
      <c r="B35" s="37" t="s">
        <v>70</v>
      </c>
      <c r="C35" s="25">
        <v>17296077.119999997</v>
      </c>
      <c r="D35" s="26">
        <v>0</v>
      </c>
      <c r="E35" s="25">
        <v>0</v>
      </c>
      <c r="F35" s="25">
        <f>C35-E35</f>
        <v>17296077.119999997</v>
      </c>
      <c r="G35" s="29">
        <v>44109</v>
      </c>
      <c r="H35" s="25">
        <v>1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17296077.119999997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</row>
    <row r="36" spans="1:30" s="38" customFormat="1" x14ac:dyDescent="0.2">
      <c r="A36" s="25">
        <v>900349109</v>
      </c>
      <c r="B36" s="37" t="s">
        <v>160</v>
      </c>
      <c r="C36" s="25">
        <v>44367430</v>
      </c>
      <c r="D36" s="26">
        <v>7.0000000000000007E-2</v>
      </c>
      <c r="E36" s="25">
        <f>+C36*D36</f>
        <v>3105720.1</v>
      </c>
      <c r="F36" s="25">
        <f>C36-E36</f>
        <v>41261709.899999999</v>
      </c>
      <c r="G36" s="29">
        <v>44109</v>
      </c>
      <c r="H36" s="25">
        <v>1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41261709.899999999</v>
      </c>
      <c r="O36" s="25">
        <v>0</v>
      </c>
      <c r="P36" s="25">
        <v>0</v>
      </c>
      <c r="Q36" s="25">
        <v>0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</row>
    <row r="37" spans="1:30" s="38" customFormat="1" x14ac:dyDescent="0.2">
      <c r="A37" s="25">
        <v>900771845</v>
      </c>
      <c r="B37" s="37" t="s">
        <v>71</v>
      </c>
      <c r="C37" s="25">
        <v>10472173</v>
      </c>
      <c r="D37" s="26">
        <v>0.05</v>
      </c>
      <c r="E37" s="25">
        <f>+C37*D37</f>
        <v>523608.65</v>
      </c>
      <c r="F37" s="25">
        <f>+C37-E37</f>
        <v>9948564.3499999996</v>
      </c>
      <c r="G37" s="29">
        <v>44109</v>
      </c>
      <c r="H37" s="25">
        <v>1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9948564.3499999996</v>
      </c>
      <c r="O37" s="25">
        <v>0</v>
      </c>
      <c r="P37" s="25">
        <v>0</v>
      </c>
      <c r="Q37" s="25">
        <v>0</v>
      </c>
      <c r="R37" s="25">
        <v>0</v>
      </c>
      <c r="S37" s="25">
        <v>0</v>
      </c>
      <c r="T37" s="25">
        <v>0</v>
      </c>
      <c r="U37" s="25">
        <v>0</v>
      </c>
      <c r="V37" s="25">
        <v>0</v>
      </c>
      <c r="W37" s="25">
        <v>0</v>
      </c>
      <c r="X37" s="25">
        <v>0</v>
      </c>
      <c r="Y37" s="25">
        <v>0</v>
      </c>
      <c r="Z37" s="25">
        <v>0</v>
      </c>
      <c r="AA37" s="25">
        <v>0</v>
      </c>
      <c r="AB37" s="25">
        <v>0</v>
      </c>
      <c r="AC37" s="25">
        <v>0</v>
      </c>
      <c r="AD37" s="25">
        <v>0</v>
      </c>
    </row>
    <row r="38" spans="1:30" s="38" customFormat="1" x14ac:dyDescent="0.2">
      <c r="A38" s="25">
        <v>900594169</v>
      </c>
      <c r="B38" s="37" t="s">
        <v>68</v>
      </c>
      <c r="C38" s="25">
        <v>51022391</v>
      </c>
      <c r="D38" s="26">
        <v>0.05</v>
      </c>
      <c r="E38" s="25">
        <f>+C38*D38</f>
        <v>2551119.5500000003</v>
      </c>
      <c r="F38" s="25">
        <f>+C38-E38</f>
        <v>48471271.450000003</v>
      </c>
      <c r="G38" s="29">
        <v>44109</v>
      </c>
      <c r="H38" s="25">
        <v>1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48471271.450000003</v>
      </c>
      <c r="O38" s="25">
        <v>0</v>
      </c>
      <c r="P38" s="25">
        <v>0</v>
      </c>
      <c r="Q38" s="25">
        <v>0</v>
      </c>
      <c r="R38" s="25">
        <v>0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  <c r="AB38" s="25">
        <v>0</v>
      </c>
      <c r="AC38" s="25">
        <v>0</v>
      </c>
      <c r="AD38" s="25">
        <v>0</v>
      </c>
    </row>
    <row r="39" spans="1:30" s="38" customFormat="1" x14ac:dyDescent="0.2">
      <c r="A39" s="25">
        <v>900517452</v>
      </c>
      <c r="B39" s="37" t="s">
        <v>159</v>
      </c>
      <c r="C39" s="25">
        <v>319672000</v>
      </c>
      <c r="D39" s="26">
        <v>0.1</v>
      </c>
      <c r="E39" s="25">
        <f>+C39*D39</f>
        <v>31967200</v>
      </c>
      <c r="F39" s="25">
        <f>+C39-E39</f>
        <v>287704800</v>
      </c>
      <c r="G39" s="29">
        <v>44109</v>
      </c>
      <c r="H39" s="25">
        <v>3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95901600</v>
      </c>
      <c r="O39" s="25">
        <v>95901600</v>
      </c>
      <c r="P39" s="25">
        <v>95901600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</row>
    <row r="40" spans="1:30" s="38" customFormat="1" x14ac:dyDescent="0.2">
      <c r="A40" s="25">
        <v>900213617</v>
      </c>
      <c r="B40" s="37" t="s">
        <v>59</v>
      </c>
      <c r="C40" s="25">
        <v>659960967</v>
      </c>
      <c r="D40" s="26">
        <v>0.05</v>
      </c>
      <c r="E40" s="39">
        <f>+C40*D40</f>
        <v>32998048.350000001</v>
      </c>
      <c r="F40" s="25">
        <f>+C40-E40</f>
        <v>626962918.64999998</v>
      </c>
      <c r="G40" s="40">
        <v>44109</v>
      </c>
      <c r="H40" s="25">
        <v>5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125392583.72999999</v>
      </c>
      <c r="O40" s="25">
        <v>125392583.72999999</v>
      </c>
      <c r="P40" s="25">
        <v>125392583.72999999</v>
      </c>
      <c r="Q40" s="25">
        <v>125392583.72999999</v>
      </c>
      <c r="R40" s="25">
        <v>125392583.72999999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25">
        <v>0</v>
      </c>
      <c r="AC40" s="25">
        <v>0</v>
      </c>
      <c r="AD40" s="25">
        <v>0</v>
      </c>
    </row>
    <row r="41" spans="1:30" s="38" customFormat="1" x14ac:dyDescent="0.2">
      <c r="A41" s="25">
        <v>892300979</v>
      </c>
      <c r="B41" s="37" t="s">
        <v>51</v>
      </c>
      <c r="C41" s="25">
        <v>1210869766</v>
      </c>
      <c r="D41" s="26">
        <v>0.1</v>
      </c>
      <c r="E41" s="25">
        <f>+C41*D41</f>
        <v>121086976.60000001</v>
      </c>
      <c r="F41" s="25">
        <f>+C41-E41</f>
        <v>1089782789.4000001</v>
      </c>
      <c r="G41" s="29">
        <v>44109</v>
      </c>
      <c r="H41" s="25">
        <v>3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363260929.80000001</v>
      </c>
      <c r="O41" s="25">
        <v>363260929.80000001</v>
      </c>
      <c r="P41" s="25">
        <v>363260929.80000001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</row>
    <row r="42" spans="1:30" s="38" customFormat="1" x14ac:dyDescent="0.2">
      <c r="A42" s="25">
        <v>73583999</v>
      </c>
      <c r="B42" s="37" t="s">
        <v>25</v>
      </c>
      <c r="C42" s="25">
        <v>4479680</v>
      </c>
      <c r="D42" s="26">
        <v>0</v>
      </c>
      <c r="E42" s="25">
        <v>0</v>
      </c>
      <c r="F42" s="25">
        <f>C42-E42</f>
        <v>4479680</v>
      </c>
      <c r="G42" s="29">
        <v>44140</v>
      </c>
      <c r="H42" s="25">
        <v>1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4479680</v>
      </c>
      <c r="P42" s="25">
        <v>0</v>
      </c>
      <c r="Q42" s="25">
        <v>0</v>
      </c>
      <c r="R42" s="25">
        <v>0</v>
      </c>
      <c r="S42" s="25">
        <v>0</v>
      </c>
      <c r="T42" s="25">
        <v>0</v>
      </c>
      <c r="U42" s="25">
        <v>0</v>
      </c>
      <c r="V42" s="25">
        <v>0</v>
      </c>
      <c r="W42" s="25">
        <v>0</v>
      </c>
      <c r="X42" s="25">
        <v>0</v>
      </c>
      <c r="Y42" s="25">
        <v>0</v>
      </c>
      <c r="Z42" s="25">
        <v>0</v>
      </c>
      <c r="AA42" s="25">
        <v>0</v>
      </c>
      <c r="AB42" s="25">
        <v>0</v>
      </c>
      <c r="AC42" s="25">
        <v>0</v>
      </c>
      <c r="AD42" s="25">
        <v>0</v>
      </c>
    </row>
    <row r="43" spans="1:30" s="38" customFormat="1" x14ac:dyDescent="0.2">
      <c r="A43" s="25">
        <v>812005522</v>
      </c>
      <c r="B43" s="37" t="s">
        <v>35</v>
      </c>
      <c r="C43" s="25">
        <v>1624646542</v>
      </c>
      <c r="D43" s="26">
        <v>0</v>
      </c>
      <c r="E43" s="25">
        <v>0</v>
      </c>
      <c r="F43" s="25">
        <f>C43-E43</f>
        <v>1624646542</v>
      </c>
      <c r="G43" s="29">
        <v>44140</v>
      </c>
      <c r="H43" s="25">
        <v>12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135387211.83333334</v>
      </c>
      <c r="P43" s="25">
        <v>135387211.83333334</v>
      </c>
      <c r="Q43" s="25">
        <v>135387211.83333334</v>
      </c>
      <c r="R43" s="25">
        <v>135387211.83333334</v>
      </c>
      <c r="S43" s="25">
        <v>135387211.83333334</v>
      </c>
      <c r="T43" s="25">
        <v>135387211.83333334</v>
      </c>
      <c r="U43" s="25">
        <v>135387211.83333334</v>
      </c>
      <c r="V43" s="25">
        <v>135387211.83333334</v>
      </c>
      <c r="W43" s="25">
        <v>135387211.83333334</v>
      </c>
      <c r="X43" s="25">
        <v>135387211.83333334</v>
      </c>
      <c r="Y43" s="25">
        <v>135387211.83333334</v>
      </c>
      <c r="Z43" s="25">
        <v>135387211.83333334</v>
      </c>
      <c r="AA43" s="25">
        <v>0</v>
      </c>
      <c r="AB43" s="25">
        <v>0</v>
      </c>
      <c r="AC43" s="25">
        <v>0</v>
      </c>
      <c r="AD43" s="25">
        <v>0</v>
      </c>
    </row>
    <row r="44" spans="1:30" s="38" customFormat="1" x14ac:dyDescent="0.2">
      <c r="A44" s="25">
        <v>812005644</v>
      </c>
      <c r="B44" s="37" t="s">
        <v>36</v>
      </c>
      <c r="C44" s="25">
        <v>47465473</v>
      </c>
      <c r="D44" s="26">
        <v>0</v>
      </c>
      <c r="E44" s="25">
        <v>0</v>
      </c>
      <c r="F44" s="25">
        <f>C44-E44</f>
        <v>47465473</v>
      </c>
      <c r="G44" s="29">
        <v>44140</v>
      </c>
      <c r="H44" s="25">
        <v>3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15821824.333333334</v>
      </c>
      <c r="P44" s="25">
        <v>15821824.333333334</v>
      </c>
      <c r="Q44" s="25">
        <v>15821824.333333334</v>
      </c>
      <c r="R44" s="25">
        <v>0</v>
      </c>
      <c r="S44" s="25">
        <v>0</v>
      </c>
      <c r="T44" s="25">
        <v>0</v>
      </c>
      <c r="U44" s="25">
        <v>0</v>
      </c>
      <c r="V44" s="25">
        <v>0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25">
        <v>0</v>
      </c>
      <c r="AC44" s="25">
        <v>0</v>
      </c>
      <c r="AD44" s="25">
        <v>0</v>
      </c>
    </row>
    <row r="45" spans="1:30" s="38" customFormat="1" x14ac:dyDescent="0.2">
      <c r="A45" s="25">
        <v>824000204</v>
      </c>
      <c r="B45" s="37" t="s">
        <v>38</v>
      </c>
      <c r="C45" s="25">
        <v>50915776</v>
      </c>
      <c r="D45" s="26">
        <v>0</v>
      </c>
      <c r="E45" s="25">
        <v>0</v>
      </c>
      <c r="F45" s="25">
        <f>C45-E45</f>
        <v>50915776</v>
      </c>
      <c r="G45" s="29">
        <v>44140</v>
      </c>
      <c r="H45" s="25">
        <v>2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25457888</v>
      </c>
      <c r="P45" s="25">
        <v>25457888</v>
      </c>
      <c r="Q45" s="25">
        <v>0</v>
      </c>
      <c r="R45" s="25">
        <v>0</v>
      </c>
      <c r="S45" s="25">
        <v>0</v>
      </c>
      <c r="T45" s="25">
        <v>0</v>
      </c>
      <c r="U45" s="25">
        <v>0</v>
      </c>
      <c r="V45" s="25">
        <v>0</v>
      </c>
      <c r="W45" s="25">
        <v>0</v>
      </c>
      <c r="X45" s="25">
        <v>0</v>
      </c>
      <c r="Y45" s="25">
        <v>0</v>
      </c>
      <c r="Z45" s="25">
        <v>0</v>
      </c>
      <c r="AA45" s="25">
        <v>0</v>
      </c>
      <c r="AB45" s="25">
        <v>0</v>
      </c>
      <c r="AC45" s="25">
        <v>0</v>
      </c>
      <c r="AD45" s="25">
        <v>0</v>
      </c>
    </row>
    <row r="46" spans="1:30" s="38" customFormat="1" x14ac:dyDescent="0.2">
      <c r="A46" s="25">
        <v>824004330</v>
      </c>
      <c r="B46" s="37" t="s">
        <v>39</v>
      </c>
      <c r="C46" s="25">
        <v>64437177</v>
      </c>
      <c r="D46" s="26">
        <v>0</v>
      </c>
      <c r="E46" s="25">
        <v>0</v>
      </c>
      <c r="F46" s="25">
        <f>C46-E46</f>
        <v>64437177</v>
      </c>
      <c r="G46" s="29">
        <v>44140</v>
      </c>
      <c r="H46" s="25">
        <v>3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21479059</v>
      </c>
      <c r="P46" s="25">
        <v>21479059</v>
      </c>
      <c r="Q46" s="25">
        <v>21479059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</row>
    <row r="47" spans="1:30" s="38" customFormat="1" x14ac:dyDescent="0.2">
      <c r="A47" s="25">
        <v>839000145</v>
      </c>
      <c r="B47" s="37" t="s">
        <v>44</v>
      </c>
      <c r="C47" s="25">
        <v>127572591</v>
      </c>
      <c r="D47" s="26">
        <v>0</v>
      </c>
      <c r="E47" s="25">
        <v>0</v>
      </c>
      <c r="F47" s="25">
        <f>C47-E47</f>
        <v>127572591</v>
      </c>
      <c r="G47" s="29">
        <v>44140</v>
      </c>
      <c r="H47" s="25">
        <v>4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31893147.75</v>
      </c>
      <c r="P47" s="25">
        <v>31893147.75</v>
      </c>
      <c r="Q47" s="25">
        <v>31893147.75</v>
      </c>
      <c r="R47" s="25">
        <v>31893147.75</v>
      </c>
      <c r="S47" s="25">
        <v>0</v>
      </c>
      <c r="T47" s="25">
        <v>0</v>
      </c>
      <c r="U47" s="25">
        <v>0</v>
      </c>
      <c r="V47" s="25">
        <v>0</v>
      </c>
      <c r="W47" s="25">
        <v>0</v>
      </c>
      <c r="X47" s="25">
        <v>0</v>
      </c>
      <c r="Y47" s="25">
        <v>0</v>
      </c>
      <c r="Z47" s="25">
        <v>0</v>
      </c>
      <c r="AA47" s="25">
        <v>0</v>
      </c>
      <c r="AB47" s="25">
        <v>0</v>
      </c>
      <c r="AC47" s="25">
        <v>0</v>
      </c>
      <c r="AD47" s="25">
        <v>0</v>
      </c>
    </row>
    <row r="48" spans="1:30" s="38" customFormat="1" x14ac:dyDescent="0.2">
      <c r="A48" s="25">
        <v>892300708</v>
      </c>
      <c r="B48" s="37" t="s">
        <v>50</v>
      </c>
      <c r="C48" s="25">
        <v>766450529</v>
      </c>
      <c r="D48" s="26">
        <v>0</v>
      </c>
      <c r="E48" s="25">
        <v>0</v>
      </c>
      <c r="F48" s="25">
        <f>C48-E48</f>
        <v>766450529</v>
      </c>
      <c r="G48" s="29">
        <v>44140</v>
      </c>
      <c r="H48" s="25">
        <v>6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127741754.83333333</v>
      </c>
      <c r="P48" s="25">
        <v>127741754.83333333</v>
      </c>
      <c r="Q48" s="25">
        <v>127741754.83333333</v>
      </c>
      <c r="R48" s="25">
        <v>127741754.83333333</v>
      </c>
      <c r="S48" s="25">
        <v>127741754.83333333</v>
      </c>
      <c r="T48" s="25">
        <v>127741754.83333333</v>
      </c>
      <c r="U48" s="25">
        <v>0</v>
      </c>
      <c r="V48" s="25">
        <v>0</v>
      </c>
      <c r="W48" s="25">
        <v>0</v>
      </c>
      <c r="X48" s="25">
        <v>0</v>
      </c>
      <c r="Y48" s="25">
        <v>0</v>
      </c>
      <c r="Z48" s="25">
        <v>0</v>
      </c>
      <c r="AA48" s="25">
        <v>0</v>
      </c>
      <c r="AB48" s="25">
        <v>0</v>
      </c>
      <c r="AC48" s="25">
        <v>0</v>
      </c>
      <c r="AD48" s="25">
        <v>0</v>
      </c>
    </row>
    <row r="49" spans="1:30" s="38" customFormat="1" x14ac:dyDescent="0.2">
      <c r="A49" s="25">
        <v>900056127</v>
      </c>
      <c r="B49" s="37" t="s">
        <v>54</v>
      </c>
      <c r="C49" s="25">
        <v>61791927</v>
      </c>
      <c r="D49" s="26">
        <v>0</v>
      </c>
      <c r="E49" s="25">
        <v>0</v>
      </c>
      <c r="F49" s="25">
        <f>C49-E49</f>
        <v>61791927</v>
      </c>
      <c r="G49" s="29">
        <v>44140</v>
      </c>
      <c r="H49" s="31">
        <v>3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20597309</v>
      </c>
      <c r="P49" s="25">
        <v>20597309</v>
      </c>
      <c r="Q49" s="25">
        <v>20597309</v>
      </c>
      <c r="R49" s="25">
        <v>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</v>
      </c>
    </row>
    <row r="50" spans="1:30" s="38" customFormat="1" x14ac:dyDescent="0.2">
      <c r="A50" s="25">
        <v>900120098</v>
      </c>
      <c r="B50" s="37" t="s">
        <v>55</v>
      </c>
      <c r="C50" s="25">
        <v>71746744</v>
      </c>
      <c r="D50" s="26">
        <v>0</v>
      </c>
      <c r="E50" s="25">
        <v>0</v>
      </c>
      <c r="F50" s="25">
        <f>C50-E50</f>
        <v>71746744</v>
      </c>
      <c r="G50" s="29">
        <v>44140</v>
      </c>
      <c r="H50" s="25">
        <v>3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23915581</v>
      </c>
      <c r="P50" s="25">
        <v>23915581</v>
      </c>
      <c r="Q50" s="25">
        <v>23915581</v>
      </c>
      <c r="R50" s="25">
        <v>0</v>
      </c>
      <c r="S50" s="25">
        <v>0</v>
      </c>
      <c r="T50" s="25">
        <v>0</v>
      </c>
      <c r="U50" s="25">
        <v>0</v>
      </c>
      <c r="V50" s="25">
        <v>0</v>
      </c>
      <c r="W50" s="25">
        <v>0</v>
      </c>
      <c r="X50" s="25">
        <v>0</v>
      </c>
      <c r="Y50" s="25">
        <v>0</v>
      </c>
      <c r="Z50" s="25">
        <v>0</v>
      </c>
      <c r="AA50" s="25">
        <v>0</v>
      </c>
      <c r="AB50" s="25">
        <v>0</v>
      </c>
      <c r="AC50" s="25">
        <v>0</v>
      </c>
      <c r="AD50" s="25">
        <v>0</v>
      </c>
    </row>
    <row r="51" spans="1:30" s="38" customFormat="1" x14ac:dyDescent="0.2">
      <c r="A51" s="25">
        <v>900345765</v>
      </c>
      <c r="B51" s="37" t="s">
        <v>63</v>
      </c>
      <c r="C51" s="25">
        <v>19584860.329999994</v>
      </c>
      <c r="D51" s="26">
        <v>0</v>
      </c>
      <c r="E51" s="25">
        <v>0</v>
      </c>
      <c r="F51" s="25">
        <f>C51-E51</f>
        <v>19584860.329999994</v>
      </c>
      <c r="G51" s="29">
        <v>44140</v>
      </c>
      <c r="H51" s="25">
        <v>2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9792430.1649999972</v>
      </c>
      <c r="P51" s="25">
        <v>9792430.1649999972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25">
        <v>0</v>
      </c>
      <c r="W51" s="25">
        <v>0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0</v>
      </c>
      <c r="AD51" s="25">
        <v>0</v>
      </c>
    </row>
    <row r="52" spans="1:30" s="38" customFormat="1" x14ac:dyDescent="0.2">
      <c r="A52" s="25">
        <v>33069633</v>
      </c>
      <c r="B52" s="37" t="s">
        <v>161</v>
      </c>
      <c r="C52" s="25">
        <v>16392900</v>
      </c>
      <c r="D52" s="26">
        <v>0.1</v>
      </c>
      <c r="E52" s="25">
        <f>+C52*D52</f>
        <v>1639290</v>
      </c>
      <c r="F52" s="25">
        <f>C52-E52</f>
        <v>14753610</v>
      </c>
      <c r="G52" s="29">
        <v>44170</v>
      </c>
      <c r="H52" s="25">
        <v>1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f>+C52-E52</f>
        <v>14753610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25">
        <v>0</v>
      </c>
      <c r="W52" s="25">
        <v>0</v>
      </c>
      <c r="X52" s="25">
        <v>0</v>
      </c>
      <c r="Y52" s="25">
        <v>0</v>
      </c>
      <c r="Z52" s="25">
        <v>0</v>
      </c>
      <c r="AA52" s="25">
        <v>0</v>
      </c>
      <c r="AB52" s="25">
        <v>0</v>
      </c>
      <c r="AC52" s="25">
        <v>0</v>
      </c>
      <c r="AD52" s="25">
        <v>0</v>
      </c>
    </row>
    <row r="53" spans="1:30" s="38" customFormat="1" x14ac:dyDescent="0.2">
      <c r="A53" s="25">
        <v>823002991</v>
      </c>
      <c r="B53" s="37" t="s">
        <v>37</v>
      </c>
      <c r="C53" s="25">
        <v>12960945</v>
      </c>
      <c r="D53" s="26">
        <v>0</v>
      </c>
      <c r="E53" s="25">
        <v>0</v>
      </c>
      <c r="F53" s="25">
        <f>C53-E53</f>
        <v>12960945</v>
      </c>
      <c r="G53" s="29">
        <v>44170</v>
      </c>
      <c r="H53" s="25">
        <v>1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12960945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25">
        <v>0</v>
      </c>
      <c r="W53" s="25">
        <v>0</v>
      </c>
      <c r="X53" s="25">
        <v>0</v>
      </c>
      <c r="Y53" s="25">
        <v>0</v>
      </c>
      <c r="Z53" s="25">
        <v>0</v>
      </c>
      <c r="AA53" s="25">
        <v>0</v>
      </c>
      <c r="AB53" s="25">
        <v>0</v>
      </c>
      <c r="AC53" s="25">
        <v>0</v>
      </c>
      <c r="AD53" s="25">
        <v>0</v>
      </c>
    </row>
    <row r="54" spans="1:30" s="38" customFormat="1" x14ac:dyDescent="0.2">
      <c r="A54" s="25">
        <v>890905166</v>
      </c>
      <c r="B54" s="37" t="s">
        <v>46</v>
      </c>
      <c r="C54" s="25">
        <v>2076727</v>
      </c>
      <c r="D54" s="26">
        <v>0</v>
      </c>
      <c r="E54" s="25">
        <v>0</v>
      </c>
      <c r="F54" s="25">
        <f>C54-E54</f>
        <v>2076727</v>
      </c>
      <c r="G54" s="29">
        <v>44170</v>
      </c>
      <c r="H54" s="25">
        <v>1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2076727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W54" s="25">
        <v>0</v>
      </c>
      <c r="X54" s="25">
        <v>0</v>
      </c>
      <c r="Y54" s="25">
        <v>0</v>
      </c>
      <c r="Z54" s="25">
        <v>0</v>
      </c>
      <c r="AA54" s="25">
        <v>0</v>
      </c>
      <c r="AB54" s="25">
        <v>0</v>
      </c>
      <c r="AC54" s="25">
        <v>0</v>
      </c>
      <c r="AD54" s="25">
        <v>0</v>
      </c>
    </row>
    <row r="55" spans="1:30" s="38" customFormat="1" x14ac:dyDescent="0.2">
      <c r="A55" s="25">
        <v>900378914</v>
      </c>
      <c r="B55" s="37" t="s">
        <v>64</v>
      </c>
      <c r="C55" s="25">
        <v>171112385.69999999</v>
      </c>
      <c r="D55" s="26">
        <v>0.1</v>
      </c>
      <c r="E55" s="25">
        <f>+C55*D55</f>
        <v>17111238.57</v>
      </c>
      <c r="F55" s="25">
        <f>C55-E55</f>
        <v>154001147.13</v>
      </c>
      <c r="G55" s="29">
        <v>44170</v>
      </c>
      <c r="H55" s="25">
        <v>1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154001147.13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5">
        <v>0</v>
      </c>
    </row>
    <row r="56" spans="1:30" s="38" customFormat="1" x14ac:dyDescent="0.2">
      <c r="A56" s="25">
        <v>900811749</v>
      </c>
      <c r="B56" s="37" t="s">
        <v>72</v>
      </c>
      <c r="C56" s="25">
        <v>16808590.719999999</v>
      </c>
      <c r="D56" s="26">
        <v>0.1</v>
      </c>
      <c r="E56" s="25">
        <f>+C56*D56</f>
        <v>1680859.0719999999</v>
      </c>
      <c r="F56" s="25">
        <f>C56-E56</f>
        <v>15127731.647999998</v>
      </c>
      <c r="G56" s="29">
        <v>44170</v>
      </c>
      <c r="H56" s="25">
        <v>1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15127731.647999998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25">
        <v>0</v>
      </c>
      <c r="W56" s="25">
        <v>0</v>
      </c>
      <c r="X56" s="25">
        <v>0</v>
      </c>
      <c r="Y56" s="25">
        <v>0</v>
      </c>
      <c r="Z56" s="25">
        <v>0</v>
      </c>
      <c r="AA56" s="25">
        <v>0</v>
      </c>
      <c r="AB56" s="25">
        <v>0</v>
      </c>
      <c r="AC56" s="25">
        <v>0</v>
      </c>
      <c r="AD56" s="25">
        <v>0</v>
      </c>
    </row>
    <row r="57" spans="1:30" s="38" customFormat="1" x14ac:dyDescent="0.2">
      <c r="A57" s="25">
        <v>900210981</v>
      </c>
      <c r="B57" s="37" t="s">
        <v>162</v>
      </c>
      <c r="C57" s="25">
        <v>11752233</v>
      </c>
      <c r="D57" s="26">
        <v>0</v>
      </c>
      <c r="E57" s="25">
        <v>0</v>
      </c>
      <c r="F57" s="25">
        <f>C57-E57</f>
        <v>11752233</v>
      </c>
      <c r="G57" s="29">
        <v>44170</v>
      </c>
      <c r="H57" s="25">
        <v>2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  <c r="P57" s="25">
        <v>9100118</v>
      </c>
      <c r="Q57" s="25">
        <v>2652115</v>
      </c>
      <c r="R57" s="25">
        <v>0</v>
      </c>
      <c r="S57" s="25">
        <v>0</v>
      </c>
      <c r="T57" s="25">
        <v>0</v>
      </c>
      <c r="U57" s="25">
        <v>0</v>
      </c>
      <c r="V57" s="25">
        <v>0</v>
      </c>
      <c r="W57" s="25">
        <v>0</v>
      </c>
      <c r="X57" s="25">
        <v>0</v>
      </c>
      <c r="Y57" s="25">
        <v>0</v>
      </c>
      <c r="Z57" s="25">
        <v>0</v>
      </c>
      <c r="AA57" s="25">
        <v>0</v>
      </c>
      <c r="AB57" s="25">
        <v>0</v>
      </c>
      <c r="AC57" s="25">
        <v>0</v>
      </c>
      <c r="AD57" s="25">
        <v>0</v>
      </c>
    </row>
    <row r="58" spans="1:30" s="38" customFormat="1" x14ac:dyDescent="0.2">
      <c r="A58" s="25">
        <v>890901826</v>
      </c>
      <c r="B58" s="37" t="s">
        <v>45</v>
      </c>
      <c r="C58" s="25">
        <v>28829599</v>
      </c>
      <c r="D58" s="26">
        <v>0</v>
      </c>
      <c r="E58" s="25">
        <v>0</v>
      </c>
      <c r="F58" s="25">
        <f>C58-E58</f>
        <v>28829599</v>
      </c>
      <c r="G58" s="29">
        <v>44201</v>
      </c>
      <c r="H58" s="25">
        <v>1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25">
        <v>28829599</v>
      </c>
      <c r="R58" s="25">
        <v>0</v>
      </c>
      <c r="S58" s="25">
        <v>0</v>
      </c>
      <c r="T58" s="25">
        <v>0</v>
      </c>
      <c r="U58" s="25">
        <v>0</v>
      </c>
      <c r="V58" s="25">
        <v>0</v>
      </c>
      <c r="W58" s="25">
        <v>0</v>
      </c>
      <c r="X58" s="25">
        <v>0</v>
      </c>
      <c r="Y58" s="25">
        <v>0</v>
      </c>
      <c r="Z58" s="25">
        <v>0</v>
      </c>
      <c r="AA58" s="25">
        <v>0</v>
      </c>
      <c r="AB58" s="25">
        <v>0</v>
      </c>
      <c r="AC58" s="25">
        <v>0</v>
      </c>
      <c r="AD58" s="25">
        <v>0</v>
      </c>
    </row>
    <row r="59" spans="1:30" s="38" customFormat="1" x14ac:dyDescent="0.2">
      <c r="A59" s="25">
        <v>900211912</v>
      </c>
      <c r="B59" s="37" t="s">
        <v>58</v>
      </c>
      <c r="C59" s="25">
        <v>24521315</v>
      </c>
      <c r="D59" s="26">
        <v>0.1</v>
      </c>
      <c r="E59" s="25">
        <f>+C59*D59</f>
        <v>2452131.5</v>
      </c>
      <c r="F59" s="25">
        <f>+C59-E59</f>
        <v>22069183.5</v>
      </c>
      <c r="G59" s="29">
        <v>44201</v>
      </c>
      <c r="H59" s="25">
        <v>1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25">
        <v>22069184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</row>
    <row r="60" spans="1:30" s="38" customFormat="1" x14ac:dyDescent="0.2">
      <c r="A60" s="25">
        <v>900593091</v>
      </c>
      <c r="B60" s="37" t="s">
        <v>67</v>
      </c>
      <c r="C60" s="25">
        <v>29112500</v>
      </c>
      <c r="D60" s="26">
        <v>0.1</v>
      </c>
      <c r="E60" s="25">
        <f>+C60*D60</f>
        <v>2911250</v>
      </c>
      <c r="F60" s="25">
        <f>+C60-E60</f>
        <v>26201250</v>
      </c>
      <c r="G60" s="29">
        <v>44201</v>
      </c>
      <c r="H60" s="25">
        <v>1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26201250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25">
        <v>0</v>
      </c>
      <c r="AC60" s="25">
        <v>0</v>
      </c>
      <c r="AD60" s="25">
        <v>0</v>
      </c>
    </row>
    <row r="61" spans="1:30" s="38" customFormat="1" x14ac:dyDescent="0.2">
      <c r="A61" s="25">
        <v>901243826</v>
      </c>
      <c r="B61" s="37" t="s">
        <v>73</v>
      </c>
      <c r="C61" s="25">
        <v>43216789</v>
      </c>
      <c r="D61" s="26">
        <v>0.1</v>
      </c>
      <c r="E61" s="25">
        <f>+C61*D61</f>
        <v>4321678.9000000004</v>
      </c>
      <c r="F61" s="25">
        <f>+C61-E61</f>
        <v>38895110.100000001</v>
      </c>
      <c r="G61" s="29">
        <v>44201</v>
      </c>
      <c r="H61" s="25">
        <v>1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  <c r="Q61" s="25">
        <v>38895110.100000001</v>
      </c>
      <c r="R61" s="25">
        <v>0</v>
      </c>
      <c r="S61" s="25">
        <v>0</v>
      </c>
      <c r="T61" s="25">
        <v>0</v>
      </c>
      <c r="U61" s="25">
        <v>0</v>
      </c>
      <c r="V61" s="25">
        <v>0</v>
      </c>
      <c r="W61" s="25">
        <v>0</v>
      </c>
      <c r="X61" s="25">
        <v>0</v>
      </c>
      <c r="Y61" s="25">
        <v>0</v>
      </c>
      <c r="Z61" s="25">
        <v>0</v>
      </c>
      <c r="AA61" s="25">
        <v>0</v>
      </c>
      <c r="AB61" s="25">
        <v>0</v>
      </c>
      <c r="AC61" s="25">
        <v>0</v>
      </c>
      <c r="AD61" s="25">
        <v>0</v>
      </c>
    </row>
    <row r="62" spans="1:30" s="38" customFormat="1" x14ac:dyDescent="0.2">
      <c r="A62" s="25">
        <v>800197217</v>
      </c>
      <c r="B62" s="37" t="s">
        <v>28</v>
      </c>
      <c r="C62" s="25">
        <v>238156160</v>
      </c>
      <c r="D62" s="26">
        <v>0.1</v>
      </c>
      <c r="E62" s="25">
        <f>+C62*D62</f>
        <v>23815616</v>
      </c>
      <c r="F62" s="25">
        <f>+C62-E62</f>
        <v>214340544</v>
      </c>
      <c r="G62" s="29">
        <v>44201</v>
      </c>
      <c r="H62" s="25">
        <v>2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  <c r="Q62" s="25">
        <v>107170272</v>
      </c>
      <c r="R62" s="25">
        <v>107170272</v>
      </c>
      <c r="S62" s="25">
        <v>0</v>
      </c>
      <c r="T62" s="25">
        <v>0</v>
      </c>
      <c r="U62" s="25">
        <v>0</v>
      </c>
      <c r="V62" s="25">
        <v>0</v>
      </c>
      <c r="W62" s="25">
        <v>0</v>
      </c>
      <c r="X62" s="25">
        <v>0</v>
      </c>
      <c r="Y62" s="25">
        <v>0</v>
      </c>
      <c r="Z62" s="25">
        <v>0</v>
      </c>
      <c r="AA62" s="25">
        <v>0</v>
      </c>
      <c r="AB62" s="25">
        <v>0</v>
      </c>
      <c r="AC62" s="25">
        <v>0</v>
      </c>
      <c r="AD62" s="25">
        <v>0</v>
      </c>
    </row>
    <row r="63" spans="1:30" s="38" customFormat="1" x14ac:dyDescent="0.2">
      <c r="A63" s="25">
        <v>892300979</v>
      </c>
      <c r="B63" s="37" t="s">
        <v>51</v>
      </c>
      <c r="C63" s="25">
        <v>307978702</v>
      </c>
      <c r="D63" s="26">
        <v>0.1</v>
      </c>
      <c r="E63" s="25">
        <f>+C63*D63</f>
        <v>30797870.200000003</v>
      </c>
      <c r="F63" s="25">
        <f>+C63-E63</f>
        <v>277180831.80000001</v>
      </c>
      <c r="G63" s="29">
        <v>44201</v>
      </c>
      <c r="H63" s="25">
        <v>2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  <c r="Q63" s="25">
        <v>138590415.90000001</v>
      </c>
      <c r="R63" s="25">
        <v>138590415.90000001</v>
      </c>
      <c r="S63" s="25">
        <v>0</v>
      </c>
      <c r="T63" s="25">
        <v>0</v>
      </c>
      <c r="U63" s="25">
        <v>0</v>
      </c>
      <c r="V63" s="25">
        <v>0</v>
      </c>
      <c r="W63" s="25">
        <v>0</v>
      </c>
      <c r="X63" s="25">
        <v>0</v>
      </c>
      <c r="Y63" s="25">
        <v>0</v>
      </c>
      <c r="Z63" s="25">
        <v>0</v>
      </c>
      <c r="AA63" s="25">
        <v>0</v>
      </c>
      <c r="AB63" s="25">
        <v>0</v>
      </c>
      <c r="AC63" s="25">
        <v>0</v>
      </c>
      <c r="AD63" s="25">
        <v>0</v>
      </c>
    </row>
    <row r="64" spans="1:30" s="38" customFormat="1" x14ac:dyDescent="0.2">
      <c r="A64" s="25">
        <v>900146332</v>
      </c>
      <c r="B64" s="37" t="s">
        <v>56</v>
      </c>
      <c r="C64" s="25">
        <v>413820816</v>
      </c>
      <c r="D64" s="26">
        <v>0</v>
      </c>
      <c r="E64" s="25">
        <f>+C64*D64</f>
        <v>0</v>
      </c>
      <c r="F64" s="25">
        <f>+C64-E64</f>
        <v>413820816</v>
      </c>
      <c r="G64" s="29">
        <v>44201</v>
      </c>
      <c r="H64" s="25">
        <v>6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  <c r="Q64" s="25">
        <v>68970136</v>
      </c>
      <c r="R64" s="25">
        <v>68970136</v>
      </c>
      <c r="S64" s="25">
        <v>68970136</v>
      </c>
      <c r="T64" s="25">
        <v>68970136</v>
      </c>
      <c r="U64" s="25">
        <v>68970136</v>
      </c>
      <c r="V64" s="25">
        <v>68970136</v>
      </c>
      <c r="W64" s="25">
        <v>0</v>
      </c>
      <c r="X64" s="25">
        <v>0</v>
      </c>
      <c r="Y64" s="25">
        <v>0</v>
      </c>
      <c r="Z64" s="25">
        <v>0</v>
      </c>
      <c r="AA64" s="25">
        <v>0</v>
      </c>
      <c r="AB64" s="25">
        <v>0</v>
      </c>
      <c r="AC64" s="25">
        <v>0</v>
      </c>
      <c r="AD64" s="25">
        <v>0</v>
      </c>
    </row>
    <row r="65" spans="1:30" s="38" customFormat="1" x14ac:dyDescent="0.2">
      <c r="A65" s="25">
        <v>899999092</v>
      </c>
      <c r="B65" s="37" t="s">
        <v>52</v>
      </c>
      <c r="C65" s="25">
        <v>584333368</v>
      </c>
      <c r="D65" s="26">
        <v>0</v>
      </c>
      <c r="E65" s="25">
        <f>+C65*D65</f>
        <v>0</v>
      </c>
      <c r="F65" s="25">
        <f>+C65-E65</f>
        <v>584333368</v>
      </c>
      <c r="G65" s="29">
        <v>44201</v>
      </c>
      <c r="H65" s="25">
        <v>6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97388894.666666672</v>
      </c>
      <c r="R65" s="25">
        <v>97388894.666666672</v>
      </c>
      <c r="S65" s="25">
        <v>97388894.666666672</v>
      </c>
      <c r="T65" s="25">
        <v>97388894.666666672</v>
      </c>
      <c r="U65" s="25">
        <v>97388894.666666672</v>
      </c>
      <c r="V65" s="25">
        <v>97388894.666666672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5">
        <v>0</v>
      </c>
    </row>
    <row r="66" spans="1:30" s="38" customFormat="1" x14ac:dyDescent="0.2">
      <c r="A66" s="25">
        <v>825003378</v>
      </c>
      <c r="B66" s="37" t="s">
        <v>42</v>
      </c>
      <c r="C66" s="25">
        <v>1216289651</v>
      </c>
      <c r="D66" s="26">
        <v>0.1</v>
      </c>
      <c r="E66" s="25">
        <f>+C66*D66</f>
        <v>121628965.10000001</v>
      </c>
      <c r="F66" s="25">
        <f>+C66-E66</f>
        <v>1094660685.9000001</v>
      </c>
      <c r="G66" s="29">
        <v>44201</v>
      </c>
      <c r="H66" s="25">
        <v>4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273665171.47500002</v>
      </c>
      <c r="R66" s="25">
        <v>273665171.47500002</v>
      </c>
      <c r="S66" s="25">
        <v>273665171.47500002</v>
      </c>
      <c r="T66" s="25">
        <v>273665171.47500002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0</v>
      </c>
      <c r="AD66" s="25">
        <v>0</v>
      </c>
    </row>
    <row r="67" spans="1:30" s="38" customFormat="1" x14ac:dyDescent="0.2">
      <c r="A67" s="25">
        <v>825003080</v>
      </c>
      <c r="B67" s="37" t="s">
        <v>41</v>
      </c>
      <c r="C67" s="25">
        <v>3328993690.5799994</v>
      </c>
      <c r="D67" s="26">
        <v>0.12</v>
      </c>
      <c r="E67" s="25">
        <f>+C67*D67</f>
        <v>399479242.86959994</v>
      </c>
      <c r="F67" s="25">
        <f>+C67-E67</f>
        <v>2929514447.7103996</v>
      </c>
      <c r="G67" s="29">
        <v>44201</v>
      </c>
      <c r="H67" s="25">
        <v>6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  <c r="Q67" s="25">
        <v>488252407.95173329</v>
      </c>
      <c r="R67" s="25">
        <v>488252407.95173329</v>
      </c>
      <c r="S67" s="25">
        <v>488252407.95173329</v>
      </c>
      <c r="T67" s="25">
        <v>488252407.95173329</v>
      </c>
      <c r="U67" s="25">
        <v>488252407.95173329</v>
      </c>
      <c r="V67" s="25">
        <v>488252407.95173329</v>
      </c>
      <c r="W67" s="25">
        <v>0</v>
      </c>
      <c r="X67" s="25">
        <v>0</v>
      </c>
      <c r="Y67" s="25">
        <v>0</v>
      </c>
      <c r="Z67" s="25">
        <v>0</v>
      </c>
      <c r="AA67" s="25">
        <v>0</v>
      </c>
      <c r="AB67" s="25">
        <v>0</v>
      </c>
      <c r="AC67" s="25">
        <v>0</v>
      </c>
      <c r="AD67" s="25">
        <v>0</v>
      </c>
    </row>
    <row r="68" spans="1:30" s="38" customFormat="1" x14ac:dyDescent="0.2">
      <c r="A68" s="25">
        <v>830007355</v>
      </c>
      <c r="B68" s="37" t="s">
        <v>139</v>
      </c>
      <c r="C68" s="25">
        <v>1637241675</v>
      </c>
      <c r="D68" s="26">
        <v>0</v>
      </c>
      <c r="E68" s="25">
        <v>0</v>
      </c>
      <c r="F68" s="25">
        <v>1637241675</v>
      </c>
      <c r="G68" s="29">
        <v>44201</v>
      </c>
      <c r="H68" s="25">
        <v>6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25">
        <v>272873612.5</v>
      </c>
      <c r="W68" s="25">
        <v>272873612.5</v>
      </c>
      <c r="X68" s="25">
        <v>272873612.5</v>
      </c>
      <c r="Y68" s="25">
        <v>272873612.5</v>
      </c>
      <c r="Z68" s="25">
        <v>272873612.5</v>
      </c>
      <c r="AA68" s="25">
        <v>272873612.5</v>
      </c>
      <c r="AB68" s="25">
        <v>0</v>
      </c>
      <c r="AC68" s="25">
        <v>0</v>
      </c>
      <c r="AD68" s="25">
        <v>0</v>
      </c>
    </row>
    <row r="69" spans="1:30" s="38" customFormat="1" x14ac:dyDescent="0.2">
      <c r="A69" s="25">
        <v>900735719</v>
      </c>
      <c r="B69" s="37" t="s">
        <v>163</v>
      </c>
      <c r="C69" s="25">
        <v>135266914</v>
      </c>
      <c r="D69" s="26">
        <v>0.1</v>
      </c>
      <c r="E69" s="25">
        <f>+C69*D69</f>
        <v>13526691.4</v>
      </c>
      <c r="F69" s="25">
        <f>+C69-E69</f>
        <v>121740222.59999999</v>
      </c>
      <c r="G69" s="29">
        <v>44232</v>
      </c>
      <c r="H69" s="25">
        <v>1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121740222.59999999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  <c r="X69" s="25">
        <v>0</v>
      </c>
      <c r="Y69" s="25">
        <v>0</v>
      </c>
      <c r="Z69" s="25">
        <v>0</v>
      </c>
      <c r="AA69" s="25">
        <v>0</v>
      </c>
      <c r="AB69" s="25">
        <v>0</v>
      </c>
      <c r="AC69" s="25">
        <v>0</v>
      </c>
      <c r="AD69" s="25">
        <v>0</v>
      </c>
    </row>
    <row r="70" spans="1:30" s="38" customFormat="1" x14ac:dyDescent="0.2">
      <c r="A70" s="25">
        <v>901101733</v>
      </c>
      <c r="B70" s="37" t="s">
        <v>165</v>
      </c>
      <c r="C70" s="25">
        <v>124113442</v>
      </c>
      <c r="D70" s="26">
        <v>0</v>
      </c>
      <c r="E70" s="25">
        <v>0</v>
      </c>
      <c r="F70" s="25">
        <v>124113442</v>
      </c>
      <c r="G70" s="29">
        <v>44232</v>
      </c>
      <c r="H70" s="25">
        <v>3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41371147.333333336</v>
      </c>
      <c r="S70" s="25">
        <v>41371147.333333336</v>
      </c>
      <c r="T70" s="25">
        <v>41371147.333333336</v>
      </c>
      <c r="U70" s="25">
        <v>0</v>
      </c>
      <c r="V70" s="25">
        <v>0</v>
      </c>
      <c r="W70" s="25">
        <v>0</v>
      </c>
      <c r="X70" s="25">
        <v>0</v>
      </c>
      <c r="Y70" s="25">
        <v>0</v>
      </c>
      <c r="Z70" s="25">
        <v>0</v>
      </c>
      <c r="AA70" s="25">
        <v>0</v>
      </c>
      <c r="AB70" s="25">
        <v>0</v>
      </c>
      <c r="AC70" s="25">
        <v>0</v>
      </c>
      <c r="AD70" s="25">
        <v>0</v>
      </c>
    </row>
    <row r="71" spans="1:30" s="38" customFormat="1" x14ac:dyDescent="0.2">
      <c r="A71" s="25">
        <v>900622320</v>
      </c>
      <c r="B71" s="37" t="s">
        <v>164</v>
      </c>
      <c r="C71" s="25">
        <v>60615808</v>
      </c>
      <c r="D71" s="26">
        <v>0</v>
      </c>
      <c r="E71" s="25">
        <f>+C71*D71</f>
        <v>0</v>
      </c>
      <c r="F71" s="25">
        <f>+C71-E71</f>
        <v>60615808</v>
      </c>
      <c r="G71" s="29">
        <v>44260</v>
      </c>
      <c r="H71" s="25">
        <v>2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30307904</v>
      </c>
      <c r="T71" s="25">
        <v>30307904</v>
      </c>
      <c r="U71" s="25">
        <v>0</v>
      </c>
      <c r="V71" s="25">
        <v>0</v>
      </c>
      <c r="W71" s="25">
        <v>0</v>
      </c>
      <c r="X71" s="25">
        <v>0</v>
      </c>
      <c r="Y71" s="25">
        <v>0</v>
      </c>
      <c r="Z71" s="25">
        <v>0</v>
      </c>
      <c r="AA71" s="25">
        <v>0</v>
      </c>
      <c r="AB71" s="25">
        <v>0</v>
      </c>
      <c r="AC71" s="25">
        <v>0</v>
      </c>
      <c r="AD71" s="25">
        <v>0</v>
      </c>
    </row>
    <row r="72" spans="1:30" s="38" customFormat="1" x14ac:dyDescent="0.2">
      <c r="A72" s="25">
        <v>892300979</v>
      </c>
      <c r="B72" s="37" t="s">
        <v>51</v>
      </c>
      <c r="C72" s="25">
        <v>773310669</v>
      </c>
      <c r="D72" s="26">
        <v>0.1</v>
      </c>
      <c r="E72" s="25">
        <f>+C72*D72</f>
        <v>77331066.900000006</v>
      </c>
      <c r="F72" s="25">
        <f>+C72-E72</f>
        <v>695979602.10000002</v>
      </c>
      <c r="G72" s="29">
        <v>44260</v>
      </c>
      <c r="H72" s="25">
        <v>3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231993200.70000002</v>
      </c>
      <c r="T72" s="25">
        <v>231993200.70000002</v>
      </c>
      <c r="U72" s="25">
        <v>231993200.70000002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</row>
    <row r="73" spans="1:30" s="38" customFormat="1" x14ac:dyDescent="0.2">
      <c r="A73" s="25">
        <v>800183943</v>
      </c>
      <c r="B73" s="37" t="s">
        <v>27</v>
      </c>
      <c r="C73" s="25">
        <v>672515845.82000005</v>
      </c>
      <c r="D73" s="26">
        <v>0.1</v>
      </c>
      <c r="E73" s="25">
        <f>+C73*D73</f>
        <v>67251584.582000002</v>
      </c>
      <c r="F73" s="25">
        <f>+C73-E73</f>
        <v>605264261.23800004</v>
      </c>
      <c r="G73" s="29">
        <v>44291</v>
      </c>
      <c r="H73" s="25">
        <v>3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201754753.74600002</v>
      </c>
      <c r="U73" s="25">
        <v>201754753.74600002</v>
      </c>
      <c r="V73" s="25">
        <v>201754753.74600002</v>
      </c>
      <c r="W73" s="25">
        <v>0</v>
      </c>
      <c r="X73" s="25">
        <v>0</v>
      </c>
      <c r="Y73" s="25">
        <v>0</v>
      </c>
      <c r="Z73" s="25">
        <v>0</v>
      </c>
      <c r="AA73" s="25">
        <v>0</v>
      </c>
      <c r="AB73" s="25">
        <v>0</v>
      </c>
      <c r="AC73" s="25">
        <v>0</v>
      </c>
      <c r="AD73" s="25">
        <v>0</v>
      </c>
    </row>
    <row r="74" spans="1:30" s="38" customFormat="1" x14ac:dyDescent="0.2">
      <c r="A74" s="25">
        <v>802013023</v>
      </c>
      <c r="B74" s="37" t="s">
        <v>33</v>
      </c>
      <c r="C74" s="25">
        <v>68273680</v>
      </c>
      <c r="D74" s="26">
        <v>0</v>
      </c>
      <c r="E74" s="25">
        <v>0</v>
      </c>
      <c r="F74" s="25">
        <v>68273680</v>
      </c>
      <c r="G74" s="29">
        <v>44291</v>
      </c>
      <c r="H74" s="25">
        <v>1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68273680</v>
      </c>
      <c r="U74" s="25">
        <v>0</v>
      </c>
      <c r="V74" s="25">
        <v>0</v>
      </c>
      <c r="W74" s="25">
        <v>0</v>
      </c>
      <c r="X74" s="25">
        <v>0</v>
      </c>
      <c r="Y74" s="25">
        <v>0</v>
      </c>
      <c r="Z74" s="25">
        <v>0</v>
      </c>
      <c r="AA74" s="25">
        <v>0</v>
      </c>
      <c r="AB74" s="25">
        <v>0</v>
      </c>
      <c r="AC74" s="25">
        <v>0</v>
      </c>
      <c r="AD74" s="25">
        <v>0</v>
      </c>
    </row>
    <row r="75" spans="1:30" s="38" customFormat="1" x14ac:dyDescent="0.2">
      <c r="A75" s="25">
        <v>800222844</v>
      </c>
      <c r="B75" s="37" t="s">
        <v>166</v>
      </c>
      <c r="C75" s="25">
        <v>276265220</v>
      </c>
      <c r="D75" s="26">
        <v>0</v>
      </c>
      <c r="E75" s="25">
        <v>0</v>
      </c>
      <c r="F75" s="25">
        <v>276265220</v>
      </c>
      <c r="G75" s="29">
        <v>44291</v>
      </c>
      <c r="H75" s="25">
        <v>6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46044203.333333336</v>
      </c>
      <c r="U75" s="25">
        <v>46044203.333333336</v>
      </c>
      <c r="V75" s="25">
        <v>46044203.333333336</v>
      </c>
      <c r="W75" s="25">
        <v>46044203.333333336</v>
      </c>
      <c r="X75" s="25">
        <v>46044203.333333336</v>
      </c>
      <c r="Y75" s="25">
        <v>46044203.333333336</v>
      </c>
      <c r="Z75" s="25">
        <v>0</v>
      </c>
      <c r="AA75" s="25">
        <v>0</v>
      </c>
      <c r="AB75" s="25">
        <v>0</v>
      </c>
      <c r="AC75" s="25">
        <v>0</v>
      </c>
      <c r="AD75" s="25">
        <v>0</v>
      </c>
    </row>
    <row r="76" spans="1:30" s="38" customFormat="1" x14ac:dyDescent="0.2">
      <c r="A76" s="25">
        <v>891780008</v>
      </c>
      <c r="B76" s="37" t="s">
        <v>167</v>
      </c>
      <c r="C76" s="25">
        <v>284775411</v>
      </c>
      <c r="D76" s="26">
        <v>0</v>
      </c>
      <c r="E76" s="25">
        <v>0</v>
      </c>
      <c r="F76" s="25">
        <v>284775411</v>
      </c>
      <c r="G76" s="29">
        <v>44291</v>
      </c>
      <c r="H76" s="25">
        <v>6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47462568.5</v>
      </c>
      <c r="U76" s="25">
        <v>47462568.5</v>
      </c>
      <c r="V76" s="25">
        <v>47462568.5</v>
      </c>
      <c r="W76" s="25">
        <v>47462568.5</v>
      </c>
      <c r="X76" s="25">
        <v>47462568.5</v>
      </c>
      <c r="Y76" s="25">
        <v>47462568.5</v>
      </c>
      <c r="Z76" s="25">
        <v>0</v>
      </c>
      <c r="AA76" s="25">
        <v>0</v>
      </c>
      <c r="AB76" s="25">
        <v>0</v>
      </c>
      <c r="AC76" s="25">
        <v>0</v>
      </c>
      <c r="AD76" s="25">
        <v>0</v>
      </c>
    </row>
    <row r="77" spans="1:30" s="38" customFormat="1" x14ac:dyDescent="0.2">
      <c r="A77" s="25">
        <v>819002176</v>
      </c>
      <c r="B77" s="37" t="s">
        <v>168</v>
      </c>
      <c r="C77" s="25">
        <v>149643825.53999999</v>
      </c>
      <c r="D77" s="26">
        <v>0</v>
      </c>
      <c r="E77" s="25">
        <v>0</v>
      </c>
      <c r="F77" s="25">
        <v>149643825.53999999</v>
      </c>
      <c r="G77" s="29">
        <v>44291</v>
      </c>
      <c r="H77" s="25">
        <v>4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37410956.384999998</v>
      </c>
      <c r="U77" s="25">
        <v>37410956.384999998</v>
      </c>
      <c r="V77" s="25">
        <v>37410956.384999998</v>
      </c>
      <c r="W77" s="25">
        <v>37410956.384999998</v>
      </c>
      <c r="X77" s="25">
        <v>0</v>
      </c>
      <c r="Y77" s="25">
        <v>0</v>
      </c>
      <c r="Z77" s="25">
        <v>0</v>
      </c>
      <c r="AA77" s="25">
        <v>0</v>
      </c>
      <c r="AB77" s="25">
        <v>0</v>
      </c>
      <c r="AC77" s="25">
        <v>0</v>
      </c>
      <c r="AD77" s="25">
        <v>0</v>
      </c>
    </row>
    <row r="78" spans="1:30" s="38" customFormat="1" x14ac:dyDescent="0.2">
      <c r="A78" s="25">
        <v>819002176</v>
      </c>
      <c r="B78" s="37" t="s">
        <v>169</v>
      </c>
      <c r="C78" s="25">
        <v>76623144</v>
      </c>
      <c r="D78" s="26">
        <v>0</v>
      </c>
      <c r="E78" s="25">
        <v>0</v>
      </c>
      <c r="F78" s="25">
        <v>76623144</v>
      </c>
      <c r="G78" s="29">
        <v>44291</v>
      </c>
      <c r="H78" s="25">
        <v>2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f>+C78/H78</f>
        <v>38311572</v>
      </c>
      <c r="U78" s="25">
        <v>38311572</v>
      </c>
      <c r="V78" s="25">
        <v>0</v>
      </c>
      <c r="W78" s="25">
        <v>0</v>
      </c>
      <c r="X78" s="25">
        <v>0</v>
      </c>
      <c r="Y78" s="25">
        <v>0</v>
      </c>
      <c r="Z78" s="25">
        <v>0</v>
      </c>
      <c r="AA78" s="25">
        <v>0</v>
      </c>
      <c r="AB78" s="25">
        <v>0</v>
      </c>
      <c r="AC78" s="25">
        <v>0</v>
      </c>
      <c r="AD78" s="25">
        <v>0</v>
      </c>
    </row>
    <row r="79" spans="1:30" s="38" customFormat="1" x14ac:dyDescent="0.2">
      <c r="A79" s="25">
        <v>892300175</v>
      </c>
      <c r="B79" s="37" t="s">
        <v>170</v>
      </c>
      <c r="C79" s="25">
        <v>182182278</v>
      </c>
      <c r="D79" s="26">
        <v>0</v>
      </c>
      <c r="E79" s="25">
        <v>0</v>
      </c>
      <c r="F79" s="25">
        <v>182182278</v>
      </c>
      <c r="G79" s="29">
        <v>44291</v>
      </c>
      <c r="H79" s="25">
        <v>2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91091139</v>
      </c>
      <c r="U79" s="25">
        <v>91091139</v>
      </c>
      <c r="V79" s="25">
        <v>0</v>
      </c>
      <c r="W79" s="25">
        <v>0</v>
      </c>
      <c r="X79" s="25">
        <v>0</v>
      </c>
      <c r="Y79" s="25">
        <v>0</v>
      </c>
      <c r="Z79" s="25">
        <v>0</v>
      </c>
      <c r="AA79" s="25">
        <v>0</v>
      </c>
      <c r="AB79" s="25">
        <v>0</v>
      </c>
      <c r="AC79" s="25">
        <v>0</v>
      </c>
      <c r="AD79" s="25">
        <v>0</v>
      </c>
    </row>
    <row r="80" spans="1:30" s="38" customFormat="1" x14ac:dyDescent="0.2">
      <c r="A80" s="25">
        <v>824000687</v>
      </c>
      <c r="B80" s="37" t="s">
        <v>171</v>
      </c>
      <c r="C80" s="25">
        <v>1090576708</v>
      </c>
      <c r="D80" s="26">
        <v>0</v>
      </c>
      <c r="E80" s="25">
        <v>0</v>
      </c>
      <c r="F80" s="25">
        <v>1090576708</v>
      </c>
      <c r="G80" s="29">
        <v>44291</v>
      </c>
      <c r="H80" s="25">
        <v>6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181762784.66666666</v>
      </c>
      <c r="U80" s="25">
        <v>181762784.66666666</v>
      </c>
      <c r="V80" s="25">
        <v>181762784.66666666</v>
      </c>
      <c r="W80" s="25">
        <v>181762784.66666666</v>
      </c>
      <c r="X80" s="25">
        <v>181762784.66666666</v>
      </c>
      <c r="Y80" s="25">
        <v>181762784.66666666</v>
      </c>
      <c r="Z80" s="25">
        <v>0</v>
      </c>
      <c r="AA80" s="25">
        <v>0</v>
      </c>
      <c r="AB80" s="25">
        <v>0</v>
      </c>
      <c r="AC80" s="25">
        <v>0</v>
      </c>
      <c r="AD80" s="25">
        <v>0</v>
      </c>
    </row>
    <row r="81" spans="1:30" s="38" customFormat="1" x14ac:dyDescent="0.2">
      <c r="A81" s="25">
        <v>819004070</v>
      </c>
      <c r="B81" s="37" t="s">
        <v>148</v>
      </c>
      <c r="C81" s="25">
        <v>87913246.99999994</v>
      </c>
      <c r="D81" s="26">
        <v>0</v>
      </c>
      <c r="E81" s="25">
        <v>0</v>
      </c>
      <c r="F81" s="25">
        <v>87913246.99999994</v>
      </c>
      <c r="G81" s="29">
        <v>44291</v>
      </c>
      <c r="H81" s="25">
        <v>1</v>
      </c>
      <c r="I81" s="25">
        <v>0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87913246.99999994</v>
      </c>
      <c r="U81" s="25">
        <v>0</v>
      </c>
      <c r="V81" s="25">
        <v>0</v>
      </c>
      <c r="W81" s="25">
        <v>0</v>
      </c>
      <c r="X81" s="25">
        <v>0</v>
      </c>
      <c r="Y81" s="25">
        <v>0</v>
      </c>
      <c r="Z81" s="25">
        <v>0</v>
      </c>
      <c r="AA81" s="25">
        <v>0</v>
      </c>
      <c r="AB81" s="25">
        <v>0</v>
      </c>
      <c r="AC81" s="25">
        <v>0</v>
      </c>
      <c r="AD81" s="25">
        <v>0</v>
      </c>
    </row>
    <row r="82" spans="1:30" s="38" customFormat="1" x14ac:dyDescent="0.2">
      <c r="A82" s="25">
        <v>806013598</v>
      </c>
      <c r="B82" s="37" t="s">
        <v>172</v>
      </c>
      <c r="C82" s="25">
        <v>272000000</v>
      </c>
      <c r="D82" s="26">
        <v>0</v>
      </c>
      <c r="E82" s="25">
        <v>0</v>
      </c>
      <c r="F82" s="25">
        <v>272000000</v>
      </c>
      <c r="G82" s="29">
        <v>44291</v>
      </c>
      <c r="H82" s="25">
        <v>1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0</v>
      </c>
      <c r="Q82" s="25">
        <v>0</v>
      </c>
      <c r="R82" s="25">
        <v>0</v>
      </c>
      <c r="S82" s="25">
        <v>0</v>
      </c>
      <c r="T82" s="25">
        <v>272000000</v>
      </c>
      <c r="U82" s="25">
        <v>0</v>
      </c>
      <c r="V82" s="25">
        <v>0</v>
      </c>
      <c r="W82" s="25">
        <v>0</v>
      </c>
      <c r="X82" s="25">
        <v>0</v>
      </c>
      <c r="Y82" s="25">
        <v>0</v>
      </c>
      <c r="Z82" s="25">
        <v>0</v>
      </c>
      <c r="AA82" s="25">
        <v>0</v>
      </c>
      <c r="AB82" s="25">
        <v>0</v>
      </c>
      <c r="AC82" s="25">
        <v>0</v>
      </c>
      <c r="AD82" s="25">
        <v>0</v>
      </c>
    </row>
    <row r="83" spans="1:30" s="38" customFormat="1" x14ac:dyDescent="0.2">
      <c r="A83" s="25">
        <v>860002566</v>
      </c>
      <c r="B83" s="37" t="s">
        <v>173</v>
      </c>
      <c r="C83" s="25">
        <v>195682582</v>
      </c>
      <c r="D83" s="26">
        <v>0</v>
      </c>
      <c r="E83" s="25">
        <v>0</v>
      </c>
      <c r="F83" s="25">
        <v>195682582</v>
      </c>
      <c r="G83" s="29">
        <v>44291</v>
      </c>
      <c r="H83" s="25">
        <v>2</v>
      </c>
      <c r="I83" s="25">
        <v>0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  <c r="Q83" s="25">
        <v>0</v>
      </c>
      <c r="R83" s="25">
        <v>0</v>
      </c>
      <c r="S83" s="25">
        <v>0</v>
      </c>
      <c r="T83" s="25">
        <v>97841291</v>
      </c>
      <c r="U83" s="25">
        <v>97841291</v>
      </c>
      <c r="V83" s="25">
        <v>0</v>
      </c>
      <c r="W83" s="25">
        <v>0</v>
      </c>
      <c r="X83" s="25">
        <v>0</v>
      </c>
      <c r="Y83" s="25">
        <v>0</v>
      </c>
      <c r="Z83" s="25">
        <v>0</v>
      </c>
      <c r="AA83" s="25">
        <v>0</v>
      </c>
      <c r="AB83" s="25">
        <v>0</v>
      </c>
      <c r="AC83" s="25">
        <v>0</v>
      </c>
      <c r="AD83" s="25">
        <v>0</v>
      </c>
    </row>
    <row r="84" spans="1:30" s="38" customFormat="1" x14ac:dyDescent="0.2">
      <c r="A84" s="25">
        <v>806008439</v>
      </c>
      <c r="B84" s="37" t="s">
        <v>184</v>
      </c>
      <c r="C84" s="25">
        <v>3265933</v>
      </c>
      <c r="D84" s="26">
        <v>0</v>
      </c>
      <c r="E84" s="25">
        <v>0</v>
      </c>
      <c r="F84" s="25">
        <v>3265933</v>
      </c>
      <c r="G84" s="29">
        <v>44321</v>
      </c>
      <c r="H84" s="25">
        <v>1</v>
      </c>
      <c r="I84" s="25">
        <v>0</v>
      </c>
      <c r="J84" s="25">
        <v>0</v>
      </c>
      <c r="K84" s="25">
        <v>0</v>
      </c>
      <c r="L84" s="25">
        <v>0</v>
      </c>
      <c r="M84" s="25">
        <v>0</v>
      </c>
      <c r="N84" s="25">
        <v>0</v>
      </c>
      <c r="O84" s="25">
        <v>0</v>
      </c>
      <c r="P84" s="25">
        <v>0</v>
      </c>
      <c r="Q84" s="25">
        <v>0</v>
      </c>
      <c r="R84" s="25">
        <v>0</v>
      </c>
      <c r="S84" s="25">
        <v>0</v>
      </c>
      <c r="T84" s="25">
        <v>0</v>
      </c>
      <c r="U84" s="25">
        <v>3265933</v>
      </c>
      <c r="V84" s="25">
        <v>0</v>
      </c>
      <c r="W84" s="25">
        <v>0</v>
      </c>
      <c r="X84" s="25">
        <v>0</v>
      </c>
      <c r="Y84" s="25">
        <v>0</v>
      </c>
      <c r="Z84" s="25">
        <v>0</v>
      </c>
      <c r="AA84" s="25">
        <v>0</v>
      </c>
      <c r="AB84" s="25">
        <v>0</v>
      </c>
      <c r="AC84" s="25">
        <v>0</v>
      </c>
      <c r="AD84" s="25">
        <v>0</v>
      </c>
    </row>
    <row r="85" spans="1:30" s="38" customFormat="1" x14ac:dyDescent="0.2">
      <c r="A85" s="25">
        <v>890400693</v>
      </c>
      <c r="B85" s="37" t="s">
        <v>180</v>
      </c>
      <c r="C85" s="25">
        <v>6815680</v>
      </c>
      <c r="D85" s="26">
        <v>0</v>
      </c>
      <c r="E85" s="25">
        <v>0</v>
      </c>
      <c r="F85" s="25">
        <v>6815680</v>
      </c>
      <c r="G85" s="29">
        <v>44321</v>
      </c>
      <c r="H85" s="25">
        <v>1</v>
      </c>
      <c r="I85" s="25">
        <v>0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5">
        <v>0</v>
      </c>
      <c r="Q85" s="25">
        <v>0</v>
      </c>
      <c r="R85" s="25">
        <v>0</v>
      </c>
      <c r="S85" s="25">
        <v>0</v>
      </c>
      <c r="T85" s="25">
        <v>0</v>
      </c>
      <c r="U85" s="25">
        <v>6815680</v>
      </c>
      <c r="V85" s="25">
        <v>0</v>
      </c>
      <c r="W85" s="25">
        <v>0</v>
      </c>
      <c r="X85" s="25">
        <v>0</v>
      </c>
      <c r="Y85" s="25">
        <v>0</v>
      </c>
      <c r="Z85" s="25">
        <v>0</v>
      </c>
      <c r="AA85" s="25">
        <v>0</v>
      </c>
      <c r="AB85" s="25">
        <v>0</v>
      </c>
      <c r="AC85" s="25">
        <v>0</v>
      </c>
      <c r="AD85" s="25">
        <v>0</v>
      </c>
    </row>
    <row r="86" spans="1:30" s="38" customFormat="1" x14ac:dyDescent="0.2">
      <c r="A86" s="25">
        <v>806006414</v>
      </c>
      <c r="B86" s="37" t="s">
        <v>181</v>
      </c>
      <c r="C86" s="25">
        <v>11468974</v>
      </c>
      <c r="D86" s="26">
        <v>0</v>
      </c>
      <c r="E86" s="25">
        <v>0</v>
      </c>
      <c r="F86" s="25">
        <v>11468974</v>
      </c>
      <c r="G86" s="29">
        <v>44321</v>
      </c>
      <c r="H86" s="25">
        <v>1</v>
      </c>
      <c r="I86" s="25">
        <v>0</v>
      </c>
      <c r="J86" s="25">
        <v>0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0</v>
      </c>
      <c r="Q86" s="25">
        <v>0</v>
      </c>
      <c r="R86" s="25">
        <v>0</v>
      </c>
      <c r="S86" s="25">
        <v>0</v>
      </c>
      <c r="T86" s="25">
        <v>0</v>
      </c>
      <c r="U86" s="25">
        <v>11468974</v>
      </c>
      <c r="V86" s="25">
        <v>0</v>
      </c>
      <c r="W86" s="25">
        <v>0</v>
      </c>
      <c r="X86" s="25">
        <v>0</v>
      </c>
      <c r="Y86" s="25">
        <v>0</v>
      </c>
      <c r="Z86" s="25">
        <v>0</v>
      </c>
      <c r="AA86" s="25">
        <v>0</v>
      </c>
      <c r="AB86" s="25">
        <v>0</v>
      </c>
      <c r="AC86" s="25">
        <v>0</v>
      </c>
      <c r="AD86" s="25">
        <v>0</v>
      </c>
    </row>
    <row r="87" spans="1:30" s="38" customFormat="1" x14ac:dyDescent="0.2">
      <c r="A87" s="25">
        <v>900196346</v>
      </c>
      <c r="B87" s="37" t="s">
        <v>179</v>
      </c>
      <c r="C87" s="25">
        <v>43488661</v>
      </c>
      <c r="D87" s="26">
        <v>0</v>
      </c>
      <c r="E87" s="25">
        <v>0</v>
      </c>
      <c r="F87" s="25">
        <v>43488661</v>
      </c>
      <c r="G87" s="29">
        <v>44321</v>
      </c>
      <c r="H87" s="25">
        <v>2</v>
      </c>
      <c r="I87" s="25">
        <v>0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  <c r="P87" s="25">
        <v>0</v>
      </c>
      <c r="Q87" s="25">
        <v>0</v>
      </c>
      <c r="R87" s="25">
        <v>0</v>
      </c>
      <c r="S87" s="25">
        <v>0</v>
      </c>
      <c r="T87" s="25">
        <v>0</v>
      </c>
      <c r="U87" s="25">
        <v>21744330.5</v>
      </c>
      <c r="V87" s="25">
        <v>21744330.5</v>
      </c>
      <c r="W87" s="25">
        <v>0</v>
      </c>
      <c r="X87" s="25">
        <v>0</v>
      </c>
      <c r="Y87" s="25">
        <v>0</v>
      </c>
      <c r="Z87" s="25">
        <v>0</v>
      </c>
      <c r="AA87" s="25">
        <v>0</v>
      </c>
      <c r="AB87" s="25">
        <v>0</v>
      </c>
      <c r="AC87" s="25">
        <v>0</v>
      </c>
      <c r="AD87" s="25">
        <v>0</v>
      </c>
    </row>
    <row r="88" spans="1:30" s="38" customFormat="1" x14ac:dyDescent="0.2">
      <c r="A88" s="25">
        <v>900415382</v>
      </c>
      <c r="B88" s="37" t="s">
        <v>120</v>
      </c>
      <c r="C88" s="25">
        <v>63811305.529999986</v>
      </c>
      <c r="D88" s="26">
        <v>0</v>
      </c>
      <c r="E88" s="25">
        <v>0</v>
      </c>
      <c r="F88" s="25">
        <v>63811305.529999986</v>
      </c>
      <c r="G88" s="29">
        <v>44321</v>
      </c>
      <c r="H88" s="25">
        <v>3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0</v>
      </c>
      <c r="Q88" s="25">
        <v>0</v>
      </c>
      <c r="R88" s="25">
        <v>0</v>
      </c>
      <c r="S88" s="25">
        <v>0</v>
      </c>
      <c r="T88" s="25">
        <v>0</v>
      </c>
      <c r="U88" s="25">
        <v>21270435.176666662</v>
      </c>
      <c r="V88" s="25">
        <v>21270435.176666662</v>
      </c>
      <c r="W88" s="25">
        <v>21270435.176666662</v>
      </c>
      <c r="X88" s="25">
        <v>0</v>
      </c>
      <c r="Y88" s="25">
        <v>0</v>
      </c>
      <c r="Z88" s="25">
        <v>0</v>
      </c>
      <c r="AA88" s="25">
        <v>0</v>
      </c>
      <c r="AB88" s="25">
        <v>0</v>
      </c>
      <c r="AC88" s="25">
        <v>0</v>
      </c>
      <c r="AD88" s="25">
        <v>0</v>
      </c>
    </row>
    <row r="89" spans="1:30" s="38" customFormat="1" x14ac:dyDescent="0.2">
      <c r="A89" s="25">
        <v>900193988</v>
      </c>
      <c r="B89" s="37" t="s">
        <v>185</v>
      </c>
      <c r="C89" s="25">
        <v>93671351.820000008</v>
      </c>
      <c r="D89" s="26">
        <v>0.1</v>
      </c>
      <c r="E89" s="25">
        <f>C89*10%</f>
        <v>9367135.1820000019</v>
      </c>
      <c r="F89" s="25">
        <f>C89-E89</f>
        <v>84304216.638000011</v>
      </c>
      <c r="G89" s="29">
        <v>44321</v>
      </c>
      <c r="H89" s="25">
        <v>1</v>
      </c>
      <c r="I89" s="25">
        <v>0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  <c r="P89" s="25">
        <v>0</v>
      </c>
      <c r="Q89" s="25">
        <v>0</v>
      </c>
      <c r="R89" s="25">
        <v>0</v>
      </c>
      <c r="S89" s="25">
        <v>0</v>
      </c>
      <c r="T89" s="25">
        <v>0</v>
      </c>
      <c r="U89" s="25">
        <v>84304217</v>
      </c>
      <c r="V89" s="25">
        <v>0</v>
      </c>
      <c r="W89" s="25">
        <v>0</v>
      </c>
      <c r="X89" s="25">
        <v>0</v>
      </c>
      <c r="Y89" s="25">
        <v>0</v>
      </c>
      <c r="Z89" s="25">
        <v>0</v>
      </c>
      <c r="AA89" s="25">
        <v>0</v>
      </c>
      <c r="AB89" s="25">
        <v>0</v>
      </c>
      <c r="AC89" s="25">
        <v>0</v>
      </c>
      <c r="AD89" s="25">
        <v>0</v>
      </c>
    </row>
    <row r="90" spans="1:30" s="38" customFormat="1" x14ac:dyDescent="0.2">
      <c r="A90" s="25">
        <v>900223749</v>
      </c>
      <c r="B90" s="37" t="s">
        <v>182</v>
      </c>
      <c r="C90" s="25" t="s">
        <v>183</v>
      </c>
      <c r="D90" s="26">
        <v>0</v>
      </c>
      <c r="E90" s="25">
        <v>0</v>
      </c>
      <c r="F90" s="25">
        <v>195524439</v>
      </c>
      <c r="G90" s="29">
        <v>44321</v>
      </c>
      <c r="H90" s="25">
        <v>4</v>
      </c>
      <c r="I90" s="25">
        <v>0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5">
        <v>0</v>
      </c>
      <c r="Q90" s="25">
        <v>0</v>
      </c>
      <c r="R90" s="25">
        <v>0</v>
      </c>
      <c r="S90" s="25">
        <v>0</v>
      </c>
      <c r="T90" s="25">
        <v>0</v>
      </c>
      <c r="U90" s="25">
        <f>195524439/4</f>
        <v>48881109.75</v>
      </c>
      <c r="V90" s="25">
        <f>195524439/4</f>
        <v>48881109.75</v>
      </c>
      <c r="W90" s="25">
        <f>195524439/4</f>
        <v>48881109.75</v>
      </c>
      <c r="X90" s="25">
        <f>195524439/4</f>
        <v>48881109.75</v>
      </c>
      <c r="Y90" s="25">
        <v>0</v>
      </c>
      <c r="Z90" s="25">
        <v>0</v>
      </c>
      <c r="AA90" s="25">
        <v>0</v>
      </c>
      <c r="AB90" s="25">
        <v>0</v>
      </c>
      <c r="AC90" s="25">
        <v>0</v>
      </c>
      <c r="AD90" s="25">
        <v>0</v>
      </c>
    </row>
    <row r="91" spans="1:30" s="38" customFormat="1" x14ac:dyDescent="0.2">
      <c r="A91" s="25">
        <v>812004935</v>
      </c>
      <c r="B91" s="37" t="s">
        <v>149</v>
      </c>
      <c r="C91" s="25">
        <v>320075169</v>
      </c>
      <c r="D91" s="26">
        <v>0.08</v>
      </c>
      <c r="E91" s="25">
        <f>+C91*D91</f>
        <v>25606013.52</v>
      </c>
      <c r="F91" s="25">
        <f>+C91-E91</f>
        <v>294469155.48000002</v>
      </c>
      <c r="G91" s="29">
        <v>44321</v>
      </c>
      <c r="H91" s="25">
        <v>1</v>
      </c>
      <c r="I91" s="25">
        <v>0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  <c r="P91" s="25">
        <v>0</v>
      </c>
      <c r="Q91" s="25">
        <v>0</v>
      </c>
      <c r="R91" s="25">
        <v>0</v>
      </c>
      <c r="S91" s="25">
        <v>0</v>
      </c>
      <c r="T91" s="25">
        <v>0</v>
      </c>
      <c r="U91" s="25">
        <v>294469155.48000002</v>
      </c>
      <c r="V91" s="25">
        <v>0</v>
      </c>
      <c r="W91" s="25">
        <v>0</v>
      </c>
      <c r="X91" s="25">
        <v>0</v>
      </c>
      <c r="Y91" s="25">
        <v>0</v>
      </c>
      <c r="Z91" s="25">
        <v>0</v>
      </c>
      <c r="AA91" s="25">
        <v>0</v>
      </c>
      <c r="AB91" s="25">
        <v>0</v>
      </c>
      <c r="AC91" s="25">
        <v>0</v>
      </c>
      <c r="AD91" s="25">
        <v>0</v>
      </c>
    </row>
    <row r="92" spans="1:30" s="38" customFormat="1" x14ac:dyDescent="0.2">
      <c r="A92" s="25">
        <v>900269029</v>
      </c>
      <c r="B92" s="37" t="s">
        <v>176</v>
      </c>
      <c r="C92" s="25">
        <v>427674973</v>
      </c>
      <c r="D92" s="26">
        <v>7.0000000000000007E-2</v>
      </c>
      <c r="E92" s="25">
        <f>+C92*D92</f>
        <v>29937248.110000003</v>
      </c>
      <c r="F92" s="25">
        <f>+C92-E92</f>
        <v>397737724.88999999</v>
      </c>
      <c r="G92" s="29">
        <v>44321</v>
      </c>
      <c r="H92" s="25">
        <v>4</v>
      </c>
      <c r="I92" s="25">
        <v>0</v>
      </c>
      <c r="J92" s="25">
        <v>0</v>
      </c>
      <c r="K92" s="25">
        <v>0</v>
      </c>
      <c r="L92" s="25">
        <v>0</v>
      </c>
      <c r="M92" s="25">
        <v>0</v>
      </c>
      <c r="N92" s="25">
        <v>0</v>
      </c>
      <c r="O92" s="25">
        <v>0</v>
      </c>
      <c r="P92" s="25">
        <v>0</v>
      </c>
      <c r="Q92" s="25">
        <v>0</v>
      </c>
      <c r="R92" s="25">
        <v>0</v>
      </c>
      <c r="S92" s="25">
        <v>0</v>
      </c>
      <c r="T92" s="25">
        <v>0</v>
      </c>
      <c r="U92" s="25">
        <v>99434431.222499996</v>
      </c>
      <c r="V92" s="25">
        <v>99434431.222499996</v>
      </c>
      <c r="W92" s="25">
        <v>99434431.222499996</v>
      </c>
      <c r="X92" s="25">
        <v>99434431.222499996</v>
      </c>
      <c r="Y92" s="25">
        <v>0</v>
      </c>
      <c r="Z92" s="25">
        <v>0</v>
      </c>
      <c r="AA92" s="25">
        <v>0</v>
      </c>
      <c r="AB92" s="25">
        <v>0</v>
      </c>
      <c r="AC92" s="25">
        <v>0</v>
      </c>
      <c r="AD92" s="25">
        <v>0</v>
      </c>
    </row>
    <row r="93" spans="1:30" s="38" customFormat="1" x14ac:dyDescent="0.2">
      <c r="A93" s="25">
        <v>900036695</v>
      </c>
      <c r="B93" s="37" t="s">
        <v>178</v>
      </c>
      <c r="C93" s="25">
        <v>631710064</v>
      </c>
      <c r="D93" s="26">
        <v>0</v>
      </c>
      <c r="E93" s="25">
        <v>0</v>
      </c>
      <c r="F93" s="25">
        <v>631710064</v>
      </c>
      <c r="G93" s="29">
        <v>44321</v>
      </c>
      <c r="H93" s="25">
        <v>10</v>
      </c>
      <c r="I93" s="25">
        <v>0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0</v>
      </c>
      <c r="P93" s="25">
        <v>0</v>
      </c>
      <c r="Q93" s="25">
        <v>0</v>
      </c>
      <c r="R93" s="25">
        <v>0</v>
      </c>
      <c r="S93" s="25">
        <v>0</v>
      </c>
      <c r="T93" s="25">
        <v>0</v>
      </c>
      <c r="U93" s="25">
        <v>63171006.399999999</v>
      </c>
      <c r="V93" s="25">
        <v>63171006.399999999</v>
      </c>
      <c r="W93" s="25">
        <v>63171006.399999999</v>
      </c>
      <c r="X93" s="25">
        <v>63171006.399999999</v>
      </c>
      <c r="Y93" s="25">
        <v>63171006.399999999</v>
      </c>
      <c r="Z93" s="25">
        <v>63171006.399999999</v>
      </c>
      <c r="AA93" s="25">
        <v>63171006.399999999</v>
      </c>
      <c r="AB93" s="25">
        <v>63171006.399999999</v>
      </c>
      <c r="AC93" s="25">
        <v>63171006.399999999</v>
      </c>
      <c r="AD93" s="25">
        <v>63171006.399999999</v>
      </c>
    </row>
    <row r="94" spans="1:30" s="38" customFormat="1" x14ac:dyDescent="0.2">
      <c r="A94" s="25">
        <v>900827631</v>
      </c>
      <c r="B94" s="37" t="s">
        <v>147</v>
      </c>
      <c r="C94" s="25">
        <v>1082370254</v>
      </c>
      <c r="D94" s="26">
        <v>0.1</v>
      </c>
      <c r="E94" s="25">
        <f>+C94*D94</f>
        <v>108237025.40000001</v>
      </c>
      <c r="F94" s="25">
        <f>+C94-E94</f>
        <v>974133228.60000002</v>
      </c>
      <c r="G94" s="29">
        <v>44321</v>
      </c>
      <c r="H94" s="25">
        <v>3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0</v>
      </c>
      <c r="Q94" s="25">
        <v>0</v>
      </c>
      <c r="R94" s="25">
        <v>0</v>
      </c>
      <c r="S94" s="25">
        <v>0</v>
      </c>
      <c r="T94" s="25">
        <v>0</v>
      </c>
      <c r="U94" s="25">
        <v>324711076.19999999</v>
      </c>
      <c r="V94" s="25">
        <v>324711076.19999999</v>
      </c>
      <c r="W94" s="25">
        <v>324711076.19999999</v>
      </c>
      <c r="X94" s="25">
        <v>0</v>
      </c>
      <c r="Y94" s="25">
        <v>0</v>
      </c>
      <c r="Z94" s="25">
        <v>0</v>
      </c>
      <c r="AA94" s="25">
        <v>0</v>
      </c>
      <c r="AB94" s="25">
        <v>0</v>
      </c>
      <c r="AC94" s="25">
        <v>0</v>
      </c>
      <c r="AD94" s="25">
        <v>0</v>
      </c>
    </row>
    <row r="95" spans="1:30" s="38" customFormat="1" x14ac:dyDescent="0.2">
      <c r="A95" s="25">
        <v>900811749</v>
      </c>
      <c r="B95" s="37" t="s">
        <v>72</v>
      </c>
      <c r="C95" s="25">
        <v>16772861.725</v>
      </c>
      <c r="D95" s="26">
        <v>0</v>
      </c>
      <c r="E95" s="25">
        <v>0</v>
      </c>
      <c r="F95" s="25">
        <v>16772861.725</v>
      </c>
      <c r="G95" s="29">
        <v>44321</v>
      </c>
      <c r="H95" s="25">
        <v>1</v>
      </c>
      <c r="I95" s="25">
        <v>0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  <c r="P95" s="25">
        <v>0</v>
      </c>
      <c r="Q95" s="25">
        <v>0</v>
      </c>
      <c r="R95" s="25">
        <v>0</v>
      </c>
      <c r="S95" s="25">
        <v>0</v>
      </c>
      <c r="T95" s="25">
        <v>0</v>
      </c>
      <c r="U95" s="25">
        <v>16772861.725</v>
      </c>
      <c r="V95" s="25">
        <v>0</v>
      </c>
      <c r="W95" s="25">
        <v>0</v>
      </c>
      <c r="X95" s="25">
        <v>0</v>
      </c>
      <c r="Y95" s="25">
        <v>0</v>
      </c>
      <c r="Z95" s="25">
        <v>0</v>
      </c>
      <c r="AA95" s="25">
        <v>0</v>
      </c>
      <c r="AB95" s="25">
        <v>0</v>
      </c>
      <c r="AC95" s="25">
        <v>0</v>
      </c>
      <c r="AD95" s="25">
        <v>0</v>
      </c>
    </row>
    <row r="96" spans="1:30" s="38" customFormat="1" x14ac:dyDescent="0.2">
      <c r="A96" s="25">
        <v>900341526</v>
      </c>
      <c r="B96" s="37" t="s">
        <v>174</v>
      </c>
      <c r="C96" s="25">
        <v>38161442</v>
      </c>
      <c r="D96" s="26">
        <v>0</v>
      </c>
      <c r="E96" s="25">
        <v>0</v>
      </c>
      <c r="F96" s="25">
        <v>38161442</v>
      </c>
      <c r="G96" s="29">
        <v>44321</v>
      </c>
      <c r="H96" s="25">
        <v>1</v>
      </c>
      <c r="I96" s="25">
        <v>0</v>
      </c>
      <c r="J96" s="25">
        <v>0</v>
      </c>
      <c r="K96" s="25">
        <v>0</v>
      </c>
      <c r="L96" s="25">
        <v>0</v>
      </c>
      <c r="M96" s="25">
        <v>0</v>
      </c>
      <c r="N96" s="25">
        <v>0</v>
      </c>
      <c r="O96" s="25">
        <v>0</v>
      </c>
      <c r="P96" s="25">
        <v>0</v>
      </c>
      <c r="Q96" s="25">
        <v>0</v>
      </c>
      <c r="R96" s="25">
        <v>0</v>
      </c>
      <c r="S96" s="25">
        <v>0</v>
      </c>
      <c r="T96" s="25">
        <v>0</v>
      </c>
      <c r="U96" s="25">
        <v>38161442</v>
      </c>
      <c r="V96" s="25">
        <v>0</v>
      </c>
      <c r="W96" s="25">
        <v>0</v>
      </c>
      <c r="X96" s="25">
        <v>0</v>
      </c>
      <c r="Y96" s="25">
        <v>0</v>
      </c>
      <c r="Z96" s="25">
        <v>0</v>
      </c>
      <c r="AA96" s="25">
        <v>0</v>
      </c>
      <c r="AB96" s="25">
        <v>0</v>
      </c>
      <c r="AC96" s="25">
        <v>0</v>
      </c>
      <c r="AD96" s="25">
        <v>0</v>
      </c>
    </row>
    <row r="97" spans="1:30" s="38" customFormat="1" x14ac:dyDescent="0.2">
      <c r="A97" s="25">
        <v>806001061</v>
      </c>
      <c r="B97" s="37" t="s">
        <v>175</v>
      </c>
      <c r="C97" s="25">
        <v>24607343</v>
      </c>
      <c r="D97" s="26">
        <v>0</v>
      </c>
      <c r="E97" s="25">
        <v>0</v>
      </c>
      <c r="F97" s="25">
        <v>24607343</v>
      </c>
      <c r="G97" s="29">
        <v>44321</v>
      </c>
      <c r="H97" s="25">
        <v>1</v>
      </c>
      <c r="I97" s="25">
        <v>0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0</v>
      </c>
      <c r="P97" s="25">
        <v>0</v>
      </c>
      <c r="Q97" s="25">
        <v>0</v>
      </c>
      <c r="R97" s="25">
        <v>0</v>
      </c>
      <c r="S97" s="25">
        <v>0</v>
      </c>
      <c r="T97" s="25">
        <v>0</v>
      </c>
      <c r="U97" s="25">
        <v>24607343</v>
      </c>
      <c r="V97" s="25">
        <v>0</v>
      </c>
      <c r="W97" s="25">
        <v>0</v>
      </c>
      <c r="X97" s="25">
        <v>0</v>
      </c>
      <c r="Y97" s="25">
        <v>0</v>
      </c>
      <c r="Z97" s="25">
        <v>0</v>
      </c>
      <c r="AA97" s="25">
        <v>0</v>
      </c>
      <c r="AB97" s="25">
        <v>0</v>
      </c>
      <c r="AC97" s="25">
        <v>0</v>
      </c>
      <c r="AD97" s="25">
        <v>0</v>
      </c>
    </row>
    <row r="98" spans="1:30" s="38" customFormat="1" x14ac:dyDescent="0.2">
      <c r="A98" s="25">
        <v>900279660</v>
      </c>
      <c r="B98" s="37" t="s">
        <v>177</v>
      </c>
      <c r="C98" s="25">
        <v>55412303</v>
      </c>
      <c r="D98" s="26">
        <v>0</v>
      </c>
      <c r="E98" s="25">
        <v>0</v>
      </c>
      <c r="F98" s="25">
        <v>55412303</v>
      </c>
      <c r="G98" s="29">
        <v>44321</v>
      </c>
      <c r="H98" s="25">
        <v>3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  <c r="P98" s="25">
        <v>0</v>
      </c>
      <c r="Q98" s="25">
        <v>0</v>
      </c>
      <c r="R98" s="25">
        <v>0</v>
      </c>
      <c r="S98" s="25">
        <v>0</v>
      </c>
      <c r="T98" s="25">
        <v>0</v>
      </c>
      <c r="U98" s="25">
        <v>18470767.666666668</v>
      </c>
      <c r="V98" s="25">
        <v>18470767.666666668</v>
      </c>
      <c r="W98" s="25">
        <v>18470767.666666668</v>
      </c>
      <c r="X98" s="25">
        <v>0</v>
      </c>
      <c r="Y98" s="25">
        <v>0</v>
      </c>
      <c r="Z98" s="25">
        <v>0</v>
      </c>
      <c r="AA98" s="25">
        <v>0</v>
      </c>
      <c r="AB98" s="25">
        <v>0</v>
      </c>
      <c r="AC98" s="25">
        <v>0</v>
      </c>
      <c r="AD98" s="25">
        <v>0</v>
      </c>
    </row>
    <row r="99" spans="1:30" s="38" customFormat="1" x14ac:dyDescent="0.2">
      <c r="A99" s="25">
        <v>860005114</v>
      </c>
      <c r="B99" s="37" t="s">
        <v>186</v>
      </c>
      <c r="C99" s="25">
        <v>200000000</v>
      </c>
      <c r="D99" s="26">
        <v>0</v>
      </c>
      <c r="E99" s="25">
        <v>0</v>
      </c>
      <c r="F99" s="25">
        <v>200000000</v>
      </c>
      <c r="G99" s="29">
        <v>44321</v>
      </c>
      <c r="H99" s="25">
        <v>1</v>
      </c>
      <c r="I99" s="25">
        <v>0</v>
      </c>
      <c r="J99" s="25">
        <v>0</v>
      </c>
      <c r="K99" s="25">
        <v>0</v>
      </c>
      <c r="L99" s="25">
        <v>0</v>
      </c>
      <c r="M99" s="25">
        <v>0</v>
      </c>
      <c r="N99" s="25">
        <v>0</v>
      </c>
      <c r="O99" s="25">
        <v>0</v>
      </c>
      <c r="P99" s="25">
        <v>0</v>
      </c>
      <c r="Q99" s="25">
        <v>0</v>
      </c>
      <c r="R99" s="25">
        <v>0</v>
      </c>
      <c r="S99" s="25">
        <v>0</v>
      </c>
      <c r="T99" s="25">
        <v>0</v>
      </c>
      <c r="U99" s="25">
        <v>200000000</v>
      </c>
      <c r="V99" s="25">
        <v>0</v>
      </c>
      <c r="W99" s="25">
        <v>0</v>
      </c>
      <c r="X99" s="25">
        <v>0</v>
      </c>
      <c r="Y99" s="25">
        <v>0</v>
      </c>
      <c r="Z99" s="25">
        <v>0</v>
      </c>
      <c r="AA99" s="25">
        <v>0</v>
      </c>
      <c r="AB99" s="25">
        <v>0</v>
      </c>
      <c r="AC99" s="25">
        <v>0</v>
      </c>
      <c r="AD99" s="25">
        <v>0</v>
      </c>
    </row>
    <row r="100" spans="1:30" s="38" customFormat="1" x14ac:dyDescent="0.2">
      <c r="A100" s="25">
        <v>812005130</v>
      </c>
      <c r="B100" s="37" t="s">
        <v>135</v>
      </c>
      <c r="C100" s="25">
        <v>174176700</v>
      </c>
      <c r="D100" s="26">
        <v>0.1</v>
      </c>
      <c r="E100" s="25">
        <f>C100*10%</f>
        <v>17417670</v>
      </c>
      <c r="F100" s="25">
        <f>C100-E100</f>
        <v>156759030</v>
      </c>
      <c r="G100" s="29">
        <v>44352</v>
      </c>
      <c r="H100" s="25">
        <v>1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25">
        <v>0</v>
      </c>
      <c r="Q100" s="25">
        <v>0</v>
      </c>
      <c r="R100" s="25">
        <v>0</v>
      </c>
      <c r="S100" s="25">
        <v>0</v>
      </c>
      <c r="T100" s="25">
        <v>0</v>
      </c>
      <c r="U100" s="25">
        <v>0</v>
      </c>
      <c r="V100" s="25">
        <v>156759030</v>
      </c>
      <c r="W100" s="25">
        <v>0</v>
      </c>
      <c r="X100" s="25">
        <v>0</v>
      </c>
      <c r="Y100" s="25">
        <v>0</v>
      </c>
      <c r="Z100" s="25">
        <v>0</v>
      </c>
      <c r="AA100" s="25">
        <v>0</v>
      </c>
      <c r="AB100" s="25">
        <v>0</v>
      </c>
      <c r="AC100" s="25">
        <v>0</v>
      </c>
      <c r="AD100" s="25">
        <v>0</v>
      </c>
    </row>
    <row r="101" spans="1:30" s="38" customFormat="1" x14ac:dyDescent="0.2">
      <c r="A101" s="25">
        <v>890108597</v>
      </c>
      <c r="B101" s="37" t="s">
        <v>136</v>
      </c>
      <c r="C101" s="25">
        <v>214521615</v>
      </c>
      <c r="D101" s="26">
        <v>0.1</v>
      </c>
      <c r="E101" s="25">
        <f>C101*10%</f>
        <v>21452161.5</v>
      </c>
      <c r="F101" s="25">
        <f>C101-E101</f>
        <v>193069453.5</v>
      </c>
      <c r="G101" s="29">
        <v>44352</v>
      </c>
      <c r="H101" s="25">
        <v>2</v>
      </c>
      <c r="I101" s="25">
        <v>0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5">
        <v>0</v>
      </c>
      <c r="Q101" s="25">
        <v>0</v>
      </c>
      <c r="R101" s="25">
        <v>0</v>
      </c>
      <c r="S101" s="25">
        <v>0</v>
      </c>
      <c r="T101" s="25">
        <v>0</v>
      </c>
      <c r="U101" s="25">
        <v>0</v>
      </c>
      <c r="V101" s="25">
        <v>96534726.75</v>
      </c>
      <c r="W101" s="25">
        <v>96534726.75</v>
      </c>
      <c r="X101" s="25">
        <v>0</v>
      </c>
      <c r="Y101" s="25">
        <v>0</v>
      </c>
      <c r="Z101" s="25">
        <v>0</v>
      </c>
      <c r="AA101" s="25">
        <v>0</v>
      </c>
      <c r="AB101" s="25">
        <v>0</v>
      </c>
      <c r="AC101" s="25">
        <v>0</v>
      </c>
      <c r="AD101" s="25">
        <v>0</v>
      </c>
    </row>
    <row r="102" spans="1:30" s="38" customFormat="1" x14ac:dyDescent="0.2">
      <c r="A102" s="25">
        <v>892300979</v>
      </c>
      <c r="B102" s="37" t="s">
        <v>51</v>
      </c>
      <c r="C102" s="25">
        <v>470288843</v>
      </c>
      <c r="D102" s="26">
        <v>0.1</v>
      </c>
      <c r="E102" s="25">
        <f>C102*10%</f>
        <v>47028884.300000004</v>
      </c>
      <c r="F102" s="25">
        <f>C102-E102</f>
        <v>423259958.69999999</v>
      </c>
      <c r="G102" s="29">
        <v>44352</v>
      </c>
      <c r="H102" s="25">
        <v>3</v>
      </c>
      <c r="I102" s="25">
        <v>0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5">
        <v>0</v>
      </c>
      <c r="Q102" s="25">
        <v>0</v>
      </c>
      <c r="R102" s="25">
        <v>0</v>
      </c>
      <c r="S102" s="25">
        <v>0</v>
      </c>
      <c r="T102" s="25">
        <v>0</v>
      </c>
      <c r="U102" s="25">
        <v>0</v>
      </c>
      <c r="V102" s="25">
        <v>141086652.90000001</v>
      </c>
      <c r="W102" s="25">
        <v>141086652.90000001</v>
      </c>
      <c r="X102" s="25">
        <v>141086652.90000001</v>
      </c>
      <c r="Y102" s="25">
        <v>0</v>
      </c>
      <c r="Z102" s="25">
        <v>0</v>
      </c>
      <c r="AA102" s="25">
        <v>0</v>
      </c>
      <c r="AB102" s="25">
        <v>0</v>
      </c>
      <c r="AC102" s="25">
        <v>0</v>
      </c>
      <c r="AD102" s="25">
        <v>0</v>
      </c>
    </row>
    <row r="103" spans="1:30" s="38" customFormat="1" x14ac:dyDescent="0.2">
      <c r="A103" s="25">
        <v>802006728</v>
      </c>
      <c r="B103" s="37" t="s">
        <v>137</v>
      </c>
      <c r="C103" s="25">
        <v>131136572</v>
      </c>
      <c r="D103" s="26">
        <v>0</v>
      </c>
      <c r="E103" s="25">
        <v>0</v>
      </c>
      <c r="F103" s="25">
        <v>131136572</v>
      </c>
      <c r="G103" s="29">
        <v>44352</v>
      </c>
      <c r="H103" s="25">
        <v>2</v>
      </c>
      <c r="I103" s="25">
        <v>0</v>
      </c>
      <c r="J103" s="25">
        <v>0</v>
      </c>
      <c r="K103" s="25">
        <v>0</v>
      </c>
      <c r="L103" s="25">
        <v>0</v>
      </c>
      <c r="M103" s="25">
        <v>0</v>
      </c>
      <c r="N103" s="25">
        <v>0</v>
      </c>
      <c r="O103" s="25">
        <v>0</v>
      </c>
      <c r="P103" s="25">
        <v>0</v>
      </c>
      <c r="Q103" s="25">
        <v>0</v>
      </c>
      <c r="R103" s="25">
        <v>0</v>
      </c>
      <c r="S103" s="25">
        <v>0</v>
      </c>
      <c r="T103" s="25">
        <v>0</v>
      </c>
      <c r="U103" s="25">
        <v>0</v>
      </c>
      <c r="V103" s="25">
        <v>65568286</v>
      </c>
      <c r="W103" s="25">
        <v>65568286</v>
      </c>
      <c r="X103" s="25">
        <v>0</v>
      </c>
      <c r="Y103" s="25">
        <v>0</v>
      </c>
      <c r="Z103" s="25">
        <v>0</v>
      </c>
      <c r="AA103" s="25">
        <v>0</v>
      </c>
      <c r="AB103" s="25">
        <v>0</v>
      </c>
      <c r="AC103" s="25">
        <v>0</v>
      </c>
      <c r="AD103" s="25">
        <v>0</v>
      </c>
    </row>
    <row r="104" spans="1:30" s="38" customFormat="1" x14ac:dyDescent="0.2">
      <c r="A104" s="25">
        <v>824000204</v>
      </c>
      <c r="B104" s="37" t="s">
        <v>38</v>
      </c>
      <c r="C104" s="25">
        <v>16612154</v>
      </c>
      <c r="D104" s="26">
        <v>0</v>
      </c>
      <c r="E104" s="25">
        <v>0</v>
      </c>
      <c r="F104" s="25">
        <v>16612154</v>
      </c>
      <c r="G104" s="29">
        <v>44352</v>
      </c>
      <c r="H104" s="25">
        <v>1</v>
      </c>
      <c r="I104" s="25">
        <v>0</v>
      </c>
      <c r="J104" s="25">
        <v>0</v>
      </c>
      <c r="K104" s="25">
        <v>0</v>
      </c>
      <c r="L104" s="25">
        <v>0</v>
      </c>
      <c r="M104" s="25">
        <v>0</v>
      </c>
      <c r="N104" s="25">
        <v>0</v>
      </c>
      <c r="O104" s="25">
        <v>0</v>
      </c>
      <c r="P104" s="25">
        <v>0</v>
      </c>
      <c r="Q104" s="25">
        <v>0</v>
      </c>
      <c r="R104" s="25">
        <v>0</v>
      </c>
      <c r="S104" s="25">
        <v>0</v>
      </c>
      <c r="T104" s="25">
        <v>0</v>
      </c>
      <c r="U104" s="25">
        <v>0</v>
      </c>
      <c r="V104" s="25">
        <v>16612154</v>
      </c>
      <c r="W104" s="25">
        <v>0</v>
      </c>
      <c r="X104" s="25">
        <v>0</v>
      </c>
      <c r="Y104" s="25">
        <v>0</v>
      </c>
      <c r="Z104" s="25">
        <v>0</v>
      </c>
      <c r="AA104" s="25">
        <v>0</v>
      </c>
      <c r="AB104" s="25">
        <v>0</v>
      </c>
      <c r="AC104" s="25">
        <v>0</v>
      </c>
      <c r="AD104" s="25">
        <v>0</v>
      </c>
    </row>
    <row r="105" spans="1:30" s="38" customFormat="1" x14ac:dyDescent="0.2">
      <c r="A105" s="25">
        <v>890205361</v>
      </c>
      <c r="B105" s="37" t="s">
        <v>138</v>
      </c>
      <c r="C105" s="25">
        <v>80644862</v>
      </c>
      <c r="D105" s="26">
        <v>0</v>
      </c>
      <c r="E105" s="25">
        <v>0</v>
      </c>
      <c r="F105" s="25">
        <v>80644862</v>
      </c>
      <c r="G105" s="29">
        <v>44352</v>
      </c>
      <c r="H105" s="25">
        <v>4</v>
      </c>
      <c r="I105" s="25">
        <v>0</v>
      </c>
      <c r="J105" s="25">
        <v>0</v>
      </c>
      <c r="K105" s="25">
        <v>0</v>
      </c>
      <c r="L105" s="25">
        <v>0</v>
      </c>
      <c r="M105" s="25">
        <v>0</v>
      </c>
      <c r="N105" s="25">
        <v>0</v>
      </c>
      <c r="O105" s="25">
        <v>0</v>
      </c>
      <c r="P105" s="25">
        <v>0</v>
      </c>
      <c r="Q105" s="25">
        <v>0</v>
      </c>
      <c r="R105" s="25">
        <v>0</v>
      </c>
      <c r="S105" s="25">
        <v>0</v>
      </c>
      <c r="T105" s="25">
        <v>0</v>
      </c>
      <c r="U105" s="25">
        <v>0</v>
      </c>
      <c r="V105" s="25">
        <v>20161215.5</v>
      </c>
      <c r="W105" s="25">
        <v>20161215.5</v>
      </c>
      <c r="X105" s="25">
        <v>20161215.5</v>
      </c>
      <c r="Y105" s="25">
        <v>20161215.5</v>
      </c>
      <c r="Z105" s="25">
        <v>0</v>
      </c>
      <c r="AA105" s="25">
        <v>0</v>
      </c>
      <c r="AB105" s="25">
        <v>0</v>
      </c>
      <c r="AC105" s="25">
        <v>0</v>
      </c>
      <c r="AD105" s="25">
        <v>0</v>
      </c>
    </row>
    <row r="106" spans="1:30" s="38" customFormat="1" x14ac:dyDescent="0.2">
      <c r="A106" s="25">
        <v>890399020</v>
      </c>
      <c r="B106" s="37" t="s">
        <v>134</v>
      </c>
      <c r="C106" s="25">
        <v>1799532</v>
      </c>
      <c r="D106" s="26">
        <v>0</v>
      </c>
      <c r="E106" s="25">
        <v>0</v>
      </c>
      <c r="F106" s="25">
        <v>1799532</v>
      </c>
      <c r="G106" s="29">
        <v>44352</v>
      </c>
      <c r="H106" s="25">
        <v>1</v>
      </c>
      <c r="I106" s="25">
        <v>0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5">
        <v>0</v>
      </c>
      <c r="Q106" s="25">
        <v>0</v>
      </c>
      <c r="R106" s="25">
        <v>0</v>
      </c>
      <c r="S106" s="25">
        <v>0</v>
      </c>
      <c r="T106" s="25">
        <v>0</v>
      </c>
      <c r="U106" s="25">
        <v>0</v>
      </c>
      <c r="V106" s="25">
        <v>1799532</v>
      </c>
      <c r="W106" s="25">
        <v>0</v>
      </c>
      <c r="X106" s="25">
        <v>0</v>
      </c>
      <c r="Y106" s="25">
        <v>0</v>
      </c>
      <c r="Z106" s="25">
        <v>0</v>
      </c>
      <c r="AA106" s="25">
        <v>0</v>
      </c>
      <c r="AB106" s="25">
        <v>0</v>
      </c>
      <c r="AC106" s="25">
        <v>0</v>
      </c>
      <c r="AD106" s="25">
        <v>0</v>
      </c>
    </row>
    <row r="107" spans="1:30" s="38" customFormat="1" x14ac:dyDescent="0.2">
      <c r="A107" s="25">
        <v>900006037</v>
      </c>
      <c r="B107" s="37" t="s">
        <v>133</v>
      </c>
      <c r="C107" s="25">
        <v>55586727</v>
      </c>
      <c r="D107" s="26">
        <v>0</v>
      </c>
      <c r="E107" s="25">
        <v>0</v>
      </c>
      <c r="F107" s="25">
        <v>55586727</v>
      </c>
      <c r="G107" s="29">
        <v>44352</v>
      </c>
      <c r="H107" s="25">
        <v>1</v>
      </c>
      <c r="I107" s="25">
        <v>0</v>
      </c>
      <c r="J107" s="25">
        <v>0</v>
      </c>
      <c r="K107" s="25">
        <v>0</v>
      </c>
      <c r="L107" s="25">
        <v>0</v>
      </c>
      <c r="M107" s="25">
        <v>0</v>
      </c>
      <c r="N107" s="25">
        <v>0</v>
      </c>
      <c r="O107" s="25">
        <v>0</v>
      </c>
      <c r="P107" s="25">
        <v>0</v>
      </c>
      <c r="Q107" s="25">
        <v>0</v>
      </c>
      <c r="R107" s="25">
        <v>0</v>
      </c>
      <c r="S107" s="25">
        <v>0</v>
      </c>
      <c r="T107" s="25">
        <v>0</v>
      </c>
      <c r="U107" s="25">
        <v>0</v>
      </c>
      <c r="V107" s="25">
        <v>55586727</v>
      </c>
      <c r="W107" s="25">
        <v>0</v>
      </c>
      <c r="X107" s="25">
        <v>0</v>
      </c>
      <c r="Y107" s="25">
        <v>0</v>
      </c>
      <c r="Z107" s="25">
        <v>0</v>
      </c>
      <c r="AA107" s="25">
        <v>0</v>
      </c>
      <c r="AB107" s="25">
        <v>0</v>
      </c>
      <c r="AC107" s="25">
        <v>0</v>
      </c>
      <c r="AD107" s="25">
        <v>0</v>
      </c>
    </row>
    <row r="108" spans="1:30" s="38" customFormat="1" x14ac:dyDescent="0.2">
      <c r="A108" s="25">
        <v>813001653</v>
      </c>
      <c r="B108" s="37" t="s">
        <v>187</v>
      </c>
      <c r="C108" s="25">
        <v>2059191</v>
      </c>
      <c r="D108" s="26">
        <v>0</v>
      </c>
      <c r="E108" s="25">
        <v>0</v>
      </c>
      <c r="F108" s="25">
        <v>2059191</v>
      </c>
      <c r="G108" s="29">
        <v>44382</v>
      </c>
      <c r="H108" s="25">
        <v>1</v>
      </c>
      <c r="I108" s="25">
        <v>0</v>
      </c>
      <c r="J108" s="25">
        <v>0</v>
      </c>
      <c r="K108" s="25">
        <v>0</v>
      </c>
      <c r="L108" s="25">
        <v>0</v>
      </c>
      <c r="M108" s="25">
        <v>0</v>
      </c>
      <c r="N108" s="25">
        <v>0</v>
      </c>
      <c r="O108" s="25">
        <v>0</v>
      </c>
      <c r="P108" s="25">
        <v>0</v>
      </c>
      <c r="Q108" s="25">
        <v>0</v>
      </c>
      <c r="R108" s="25">
        <v>0</v>
      </c>
      <c r="S108" s="25">
        <v>0</v>
      </c>
      <c r="T108" s="25">
        <v>0</v>
      </c>
      <c r="U108" s="25">
        <v>0</v>
      </c>
      <c r="V108" s="25">
        <v>0</v>
      </c>
      <c r="W108" s="25">
        <v>2059191</v>
      </c>
      <c r="X108" s="25">
        <v>0</v>
      </c>
      <c r="Y108" s="25">
        <v>0</v>
      </c>
      <c r="Z108" s="25">
        <v>0</v>
      </c>
      <c r="AA108" s="25">
        <v>0</v>
      </c>
      <c r="AB108" s="25">
        <v>0</v>
      </c>
      <c r="AC108" s="25">
        <v>0</v>
      </c>
      <c r="AD108" s="25">
        <v>0</v>
      </c>
    </row>
    <row r="109" spans="1:30" s="38" customFormat="1" x14ac:dyDescent="0.2">
      <c r="A109" s="25">
        <v>900390423</v>
      </c>
      <c r="B109" s="37" t="s">
        <v>188</v>
      </c>
      <c r="C109" s="25">
        <v>8983589</v>
      </c>
      <c r="D109" s="26">
        <v>0</v>
      </c>
      <c r="E109" s="25">
        <v>0</v>
      </c>
      <c r="F109" s="25">
        <v>8983589</v>
      </c>
      <c r="G109" s="29">
        <v>44382</v>
      </c>
      <c r="H109" s="25">
        <v>1</v>
      </c>
      <c r="I109" s="25">
        <v>0</v>
      </c>
      <c r="J109" s="25">
        <v>0</v>
      </c>
      <c r="K109" s="25">
        <v>0</v>
      </c>
      <c r="L109" s="25">
        <v>0</v>
      </c>
      <c r="M109" s="25">
        <v>0</v>
      </c>
      <c r="N109" s="25">
        <v>0</v>
      </c>
      <c r="O109" s="25">
        <v>0</v>
      </c>
      <c r="P109" s="25">
        <v>0</v>
      </c>
      <c r="Q109" s="25">
        <v>0</v>
      </c>
      <c r="R109" s="25">
        <v>0</v>
      </c>
      <c r="S109" s="25">
        <v>0</v>
      </c>
      <c r="T109" s="25">
        <v>0</v>
      </c>
      <c r="U109" s="25">
        <v>0</v>
      </c>
      <c r="V109" s="25">
        <v>0</v>
      </c>
      <c r="W109" s="25">
        <v>8983589</v>
      </c>
      <c r="X109" s="25">
        <v>0</v>
      </c>
      <c r="Y109" s="25">
        <v>0</v>
      </c>
      <c r="Z109" s="25">
        <v>0</v>
      </c>
      <c r="AA109" s="25">
        <v>0</v>
      </c>
      <c r="AB109" s="25">
        <v>0</v>
      </c>
      <c r="AC109" s="25">
        <v>0</v>
      </c>
      <c r="AD109" s="25">
        <v>0</v>
      </c>
    </row>
  </sheetData>
  <autoFilter ref="A7:AD109" xr:uid="{1785B0C9-CBED-490E-9959-A79645B3CB7E}"/>
  <conditionalFormatting sqref="A7">
    <cfRule type="duplicateValues" dxfId="11" priority="1"/>
  </conditionalFormatting>
  <conditionalFormatting sqref="A7">
    <cfRule type="duplicateValues" dxfId="10" priority="2"/>
    <cfRule type="duplicateValues" dxfId="9" priority="3"/>
  </conditionalFormatting>
  <conditionalFormatting sqref="A7">
    <cfRule type="duplicateValues" dxfId="8" priority="4"/>
  </conditionalFormatting>
  <conditionalFormatting sqref="A7">
    <cfRule type="duplicateValues" dxfId="7" priority="5"/>
    <cfRule type="duplicateValues" dxfId="6" priority="6"/>
  </conditionalFormatting>
  <conditionalFormatting sqref="H7:AD7 B7:F7">
    <cfRule type="duplicateValues" dxfId="5" priority="18"/>
  </conditionalFormatting>
  <conditionalFormatting sqref="H7:AD7 B7:F7">
    <cfRule type="duplicateValues" dxfId="4" priority="21"/>
    <cfRule type="duplicateValues" dxfId="3" priority="22"/>
  </conditionalFormatting>
  <conditionalFormatting sqref="B7:F7">
    <cfRule type="duplicateValues" dxfId="2" priority="23"/>
  </conditionalFormatting>
  <conditionalFormatting sqref="B7:F7">
    <cfRule type="duplicateValues" dxfId="1" priority="25"/>
    <cfRule type="duplicateValues" dxfId="0" priority="26"/>
  </conditionalFormatting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tabla consolidado</vt:lpstr>
      <vt:lpstr>Hoja1</vt:lpstr>
      <vt:lpstr>acuerdos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Jose Palacio Freyle</dc:creator>
  <cp:lastModifiedBy>Angel Jose Palacio Freyle</cp:lastModifiedBy>
  <dcterms:created xsi:type="dcterms:W3CDTF">2020-06-10T20:37:32Z</dcterms:created>
  <dcterms:modified xsi:type="dcterms:W3CDTF">2021-06-10T20:01:14Z</dcterms:modified>
</cp:coreProperties>
</file>